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75" windowWidth="12420" windowHeight="6825"/>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45621"/>
</workbook>
</file>

<file path=xl/calcChain.xml><?xml version="1.0" encoding="utf-8"?>
<calcChain xmlns="http://schemas.openxmlformats.org/spreadsheetml/2006/main">
  <c r="AF16" i="1" l="1"/>
  <c r="AE16" i="1"/>
  <c r="AD16" i="1"/>
  <c r="B16" i="4" l="1"/>
  <c r="E10" i="4"/>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7" i="1"/>
  <c r="AE17" i="1"/>
  <c r="AF17" i="1"/>
  <c r="E18" i="1"/>
  <c r="F18" i="1"/>
  <c r="G18" i="1"/>
  <c r="AD18" i="1"/>
  <c r="AE18" i="1"/>
  <c r="AF18" i="1"/>
  <c r="E19" i="1"/>
  <c r="F19" i="1"/>
  <c r="G19" i="1"/>
  <c r="AD19" i="1"/>
  <c r="AE19" i="1"/>
  <c r="AF19" i="1"/>
  <c r="E20" i="1"/>
  <c r="F20" i="1"/>
  <c r="G20" i="1"/>
  <c r="AD20" i="1"/>
  <c r="AE20" i="1"/>
  <c r="AF20" i="1"/>
  <c r="E21" i="1"/>
  <c r="F21" i="1"/>
  <c r="G21" i="1"/>
  <c r="AD21" i="1"/>
  <c r="AE21" i="1"/>
  <c r="AF21" i="1"/>
  <c r="E22" i="1"/>
  <c r="F22" i="1"/>
  <c r="G22" i="1"/>
  <c r="AD22" i="1"/>
  <c r="AE22" i="1"/>
  <c r="AF22" i="1"/>
  <c r="E23" i="1"/>
  <c r="F23" i="1"/>
  <c r="G23" i="1"/>
  <c r="AD23" i="1"/>
  <c r="AE23" i="1"/>
  <c r="AF23" i="1"/>
  <c r="AD24" i="1"/>
  <c r="AE24" i="1"/>
  <c r="AF24" i="1"/>
  <c r="AD25" i="1"/>
  <c r="AE25" i="1"/>
  <c r="AF25" i="1"/>
  <c r="AD26" i="1"/>
  <c r="AE26" i="1"/>
  <c r="AF26" i="1"/>
  <c r="AD27" i="1"/>
  <c r="AE27" i="1"/>
  <c r="AF27" i="1"/>
  <c r="AD28" i="1"/>
  <c r="AE28" i="1"/>
  <c r="AF28" i="1"/>
  <c r="E28" i="1"/>
  <c r="F28" i="1"/>
  <c r="G28" i="1"/>
  <c r="AD29" i="1"/>
  <c r="AE29" i="1"/>
  <c r="AF29"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5" i="1"/>
  <c r="AE35" i="1"/>
  <c r="AF35" i="1"/>
  <c r="E35" i="1"/>
  <c r="F35" i="1"/>
  <c r="G35" i="1"/>
  <c r="M34" i="1"/>
  <c r="N34" i="1"/>
  <c r="O34" i="1"/>
  <c r="AD36" i="1"/>
  <c r="AE36" i="1"/>
  <c r="AF36" i="1"/>
  <c r="E36" i="1"/>
  <c r="F36" i="1"/>
  <c r="G36" i="1"/>
  <c r="M35" i="1"/>
  <c r="N35" i="1"/>
  <c r="O35" i="1"/>
  <c r="AD37" i="1"/>
  <c r="AE37" i="1"/>
  <c r="AF37"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Q23" i="1" l="1"/>
  <c r="F21" i="4" s="1"/>
  <c r="Q22" i="1"/>
  <c r="Q21" i="1"/>
  <c r="E16" i="4" s="1"/>
  <c r="Q20" i="1"/>
  <c r="C20" i="4" s="1"/>
  <c r="Q24" i="1" l="1"/>
  <c r="E19" i="4" s="1"/>
  <c r="F20" i="4"/>
</calcChain>
</file>

<file path=xl/comments1.xml><?xml version="1.0" encoding="utf-8"?>
<comments xmlns="http://schemas.openxmlformats.org/spreadsheetml/2006/main">
  <authors>
    <author>Patty hood</author>
    <author>Kayla Grant</author>
    <author>Windows User</author>
  </authors>
  <commentList>
    <comment ref="C7" authorId="0">
      <text>
        <r>
          <rPr>
            <sz val="9"/>
            <color indexed="81"/>
            <rFont val="Tahoma"/>
            <family val="2"/>
          </rPr>
          <t xml:space="preserve">or 1313
</t>
        </r>
      </text>
    </comment>
    <comment ref="C8" authorId="0">
      <text>
        <r>
          <rPr>
            <sz val="9"/>
            <color indexed="81"/>
            <rFont val="Tahoma"/>
            <family val="2"/>
          </rPr>
          <t xml:space="preserve">or 1413 or 3323
</t>
        </r>
      </text>
    </comment>
    <comment ref="S8" authorId="1">
      <text>
        <r>
          <rPr>
            <sz val="8"/>
            <color indexed="81"/>
            <rFont val="Tahoma"/>
            <family val="2"/>
          </rPr>
          <t>or BCOM 3113 or ENGL 3323. If ENGL 3323 is substituted for ENGL 1213, hours in this block are 0.</t>
        </r>
      </text>
    </comment>
    <comment ref="C9" authorId="0">
      <text>
        <r>
          <rPr>
            <sz val="9"/>
            <color indexed="81"/>
            <rFont val="Tahoma"/>
            <family val="2"/>
          </rPr>
          <t>or 1483 or 1493</t>
        </r>
      </text>
    </comment>
    <comment ref="S9" authorId="2">
      <text>
        <r>
          <rPr>
            <sz val="9"/>
            <color indexed="81"/>
            <rFont val="Tahoma"/>
            <family val="2"/>
          </rPr>
          <t>or SOIL 2124, FDSC 1133,  ENTO 2993, 3003, NREM 1014, 2013, ENVR 1113, BIOC 3713, LA 1013</t>
        </r>
      </text>
    </comment>
    <comment ref="C11" authorId="0">
      <text>
        <r>
          <rPr>
            <sz val="9"/>
            <color indexed="81"/>
            <rFont val="Tahoma"/>
            <family val="2"/>
          </rPr>
          <t>or 1513</t>
        </r>
      </text>
    </comment>
    <comment ref="C12" authorId="0">
      <text>
        <r>
          <rPr>
            <sz val="9"/>
            <color indexed="81"/>
            <rFont val="Tahoma"/>
            <family val="2"/>
          </rPr>
          <t>or 4013</t>
        </r>
      </text>
    </comment>
    <comment ref="C13" authorId="1">
      <text>
        <r>
          <rPr>
            <sz val="8"/>
            <color indexed="81"/>
            <rFont val="Tahoma"/>
            <family val="2"/>
          </rPr>
          <t>Any courses designated (H). Must include one lower divison course.</t>
        </r>
      </text>
    </comment>
    <comment ref="C16" authorId="1">
      <text>
        <r>
          <rPr>
            <sz val="8"/>
            <color indexed="81"/>
            <rFont val="Tahoma"/>
            <family val="2"/>
          </rPr>
          <t>CHEM 1215 or CHEM 1314</t>
        </r>
      </text>
    </comment>
    <comment ref="AC21" authorId="2">
      <text>
        <r>
          <rPr>
            <sz val="9"/>
            <color indexed="81"/>
            <rFont val="Tahoma"/>
            <family val="2"/>
          </rPr>
          <t>or FIN 3113</t>
        </r>
      </text>
    </comment>
    <comment ref="AC23" authorId="1">
      <text>
        <r>
          <rPr>
            <sz val="8"/>
            <color indexed="81"/>
            <rFont val="Tahoma"/>
            <family val="2"/>
          </rPr>
          <t>or 3023</t>
        </r>
      </text>
    </comment>
  </commentList>
</comments>
</file>

<file path=xl/sharedStrings.xml><?xml version="1.0" encoding="utf-8"?>
<sst xmlns="http://schemas.openxmlformats.org/spreadsheetml/2006/main" count="122" uniqueCount="82">
  <si>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</si>
  <si>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</si>
  <si>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</si>
  <si>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</si>
  <si>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</si>
  <si>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</si>
  <si>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</si>
  <si>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</si>
  <si>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</si>
  <si>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</si>
  <si>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</si>
  <si>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</si>
  <si>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</si>
  <si>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</si>
  <si>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</si>
  <si>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</si>
  <si>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</si>
  <si>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</si>
  <si>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</si>
  <si>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</si>
  <si>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</si>
  <si>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</si>
  <si>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</si>
  <si>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</si>
  <si>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</si>
  <si>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SPCH</t>
  </si>
  <si>
    <t>CHEM</t>
  </si>
  <si>
    <t>ACCT</t>
  </si>
  <si>
    <t>(H)</t>
  </si>
  <si>
    <t>STAT</t>
  </si>
  <si>
    <t>ANSI</t>
  </si>
  <si>
    <t>MATH</t>
  </si>
  <si>
    <t>POLS</t>
  </si>
  <si>
    <t>HIST</t>
  </si>
  <si>
    <t>AGCM</t>
  </si>
  <si>
    <t xml:space="preserve">ENGL </t>
  </si>
  <si>
    <t>AG</t>
  </si>
  <si>
    <t>Deviation</t>
  </si>
  <si>
    <t>Grade</t>
  </si>
  <si>
    <t>ADV:</t>
  </si>
  <si>
    <t>AGEC-ACCT</t>
  </si>
  <si>
    <t>ID:</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</si>
  <si>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</si>
  <si>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</si>
  <si>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</si>
  <si>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</si>
  <si>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</si>
  <si>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</si>
  <si>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</si>
  <si>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</si>
  <si>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</si>
  <si>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</si>
  <si>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</si>
  <si>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</si>
  <si>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</si>
  <si>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</si>
  <si>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</si>
  <si>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</si>
  <si>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</si>
  <si>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</si>
  <si>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</si>
  <si>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</si>
  <si>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</si>
  <si>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</si>
  <si>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A</t>
  </si>
  <si>
    <t>.</t>
  </si>
  <si>
    <t>Total Hours to Date:</t>
  </si>
  <si>
    <t>(hrs. = current courses + deficiencies)</t>
  </si>
  <si>
    <t>APPROVED BY:</t>
  </si>
  <si>
    <t>HORT</t>
  </si>
  <si>
    <t>College/Dept. Requirements: 7 Hours</t>
  </si>
  <si>
    <t>Ag Elect 2 Hour</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</si>
  <si>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</si>
  <si>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</si>
  <si>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</si>
  <si>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LNAME, FNAME</t>
  </si>
  <si>
    <t>ADVISOR</t>
  </si>
  <si>
    <t>2015-16</t>
  </si>
  <si>
    <t>999-99-999</t>
  </si>
  <si>
    <t>(N)</t>
  </si>
  <si>
    <t>General Eduction Requirements: 40 Hours</t>
  </si>
  <si>
    <t>Major Requirements: 74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</si>
</sst>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79">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10"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2" xfId="0" applyFont="1" applyBorder="1" applyProtection="1">
      <protection hidden="1"/>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0" fillId="0" borderId="5" xfId="0" applyFont="1" applyBorder="1" applyProtection="1">
      <protection locked="0" hidden="1"/>
    </xf>
    <xf numFmtId="0" fontId="0" fillId="0" borderId="4" xfId="0" applyFont="1" applyBorder="1" applyProtection="1">
      <protection locked="0" hidden="1"/>
    </xf>
    <xf numFmtId="0" fontId="0" fillId="0" borderId="12" xfId="0" applyFont="1" applyBorder="1" applyAlignment="1" applyProtection="1">
      <alignment horizontal="center"/>
      <protection locked="0"/>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Fill="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23" fillId="0" borderId="1" xfId="0" applyFont="1" applyBorder="1" applyAlignment="1" applyProtection="1">
      <protection locked="0"/>
    </xf>
    <xf numFmtId="0" fontId="1"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22" fillId="0" borderId="1" xfId="0" applyFont="1" applyBorder="1" applyAlignment="1" applyProtection="1">
      <alignment horizontal="center"/>
      <protection locked="0" hidden="1"/>
    </xf>
    <xf numFmtId="0" fontId="0" fillId="0" borderId="12" xfId="0" applyBorder="1" applyAlignment="1" applyProtection="1">
      <alignment horizontal="left"/>
      <protection locked="0" hidden="1"/>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14" fontId="0" fillId="0" borderId="10" xfId="0" applyNumberFormat="1" applyBorder="1" applyAlignment="1" applyProtection="1">
      <alignment horizontal="center"/>
      <protection locked="0"/>
    </xf>
    <xf numFmtId="1" fontId="0" fillId="0" borderId="17" xfId="0" applyNumberFormat="1" applyBorder="1" applyAlignment="1" applyProtection="1">
      <alignment horizontal="center"/>
      <protection hidden="1"/>
    </xf>
    <xf numFmtId="0" fontId="0" fillId="0" borderId="0" xfId="0" applyFont="1" applyBorder="1" applyAlignment="1" applyProtection="1">
      <alignment horizontal="left"/>
    </xf>
    <xf numFmtId="0" fontId="1" fillId="0" borderId="0" xfId="0" applyFont="1" applyBorder="1" applyAlignment="1" applyProtection="1">
      <alignment horizontal="left"/>
    </xf>
    <xf numFmtId="0" fontId="0" fillId="0" borderId="0" xfId="0" applyBorder="1" applyAlignment="1" applyProtection="1">
      <protection hidden="1"/>
    </xf>
    <xf numFmtId="0" fontId="0" fillId="0" borderId="0" xfId="0" applyBorder="1" applyAlignment="1" applyProtection="1">
      <alignment horizontal="left"/>
      <protection hidden="1"/>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xf numFmtId="0" fontId="1" fillId="0" borderId="20" xfId="0" applyFont="1" applyBorder="1" applyProtection="1">
      <protection locked="0"/>
    </xf>
    <xf numFmtId="0" fontId="0" fillId="0" borderId="2" xfId="0" applyFont="1" applyBorder="1" applyProtection="1">
      <protection locked="0"/>
    </xf>
  </cellXfs>
  <cellStyles count="5">
    <cellStyle name="Hyperlink" xfId="4" builtinId="8"/>
    <cellStyle name="Normal" xfId="0" builtinId="0"/>
    <cellStyle name="Normal 2" xfId="1"/>
    <cellStyle name="Normal 3" xfId="2"/>
    <cellStyle name="Normal 3 2" xfId="3"/>
  </cellStyles>
  <dxfs count="8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160423</xdr:rowOff>
    </xdr:from>
    <xdr:to>
      <xdr:col>25</xdr:col>
      <xdr:colOff>40105</xdr:colOff>
      <xdr:row>40</xdr:row>
      <xdr:rowOff>0</xdr:rowOff>
    </xdr:to>
    <xdr:sp macro="" textlink="" fLocksText="0">
      <xdr:nvSpPr>
        <xdr:cNvPr id="2" name="TextBox 1"/>
        <xdr:cNvSpPr txBox="1"/>
      </xdr:nvSpPr>
      <xdr:spPr>
        <a:xfrm>
          <a:off x="9763625" y="4764173"/>
          <a:ext cx="5516480" cy="20620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10026</xdr:colOff>
      <xdr:row>29</xdr:row>
      <xdr:rowOff>180475</xdr:rowOff>
    </xdr:from>
    <xdr:to>
      <xdr:col>35</xdr:col>
      <xdr:colOff>0</xdr:colOff>
      <xdr:row>33</xdr:row>
      <xdr:rowOff>130343</xdr:rowOff>
    </xdr:to>
    <xdr:sp macro="" textlink="">
      <xdr:nvSpPr>
        <xdr:cNvPr id="3" name="TextBox 2"/>
        <xdr:cNvSpPr txBox="1"/>
      </xdr:nvSpPr>
      <xdr:spPr>
        <a:xfrm>
          <a:off x="5785184" y="4792580"/>
          <a:ext cx="2977816" cy="651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26</xdr:col>
      <xdr:colOff>10026</xdr:colOff>
      <xdr:row>37</xdr:row>
      <xdr:rowOff>153736</xdr:rowOff>
    </xdr:from>
    <xdr:ext cx="2977816" cy="795421"/>
    <xdr:sp macro="" textlink="">
      <xdr:nvSpPr>
        <xdr:cNvPr id="5" name="TextBox 4"/>
        <xdr:cNvSpPr txBox="1"/>
      </xdr:nvSpPr>
      <xdr:spPr>
        <a:xfrm>
          <a:off x="5785184" y="6149473"/>
          <a:ext cx="2977816" cy="79542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Must have a GPA of 2.5 or better in major requirements.</a:t>
          </a:r>
          <a:r>
            <a:rPr lang="en-US" sz="1100" b="1" baseline="0"/>
            <a:t> </a:t>
          </a:r>
          <a:r>
            <a:rPr lang="en-US" sz="1100" b="1"/>
            <a:t>A grade of "C" or better must be earned in all accounting</a:t>
          </a:r>
          <a:r>
            <a:rPr lang="en-US" sz="1100" b="1" baseline="0"/>
            <a:t> courses. A 2.0 GPA or higher in upper-division hours.</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topLeftCell="A4" zoomScale="95" zoomScaleNormal="95" workbookViewId="0">
      <selection activeCell="AH27" sqref="AH27:AI27"/>
    </sheetView>
  </sheetViews>
  <sheetFormatPr defaultRowHeight="12.75" x14ac:dyDescent="0.2"/>
  <cols>
    <col min="1" max="1" width="7.140625" customWidth="1"/>
    <col min="2" max="2" width="6.7109375" customWidth="1"/>
    <col min="3" max="4" width="3.7109375" customWidth="1"/>
    <col min="5" max="5" width="3.5703125" style="2" hidden="1" customWidth="1"/>
    <col min="6" max="6" width="5.7109375" style="2" hidden="1" customWidth="1"/>
    <col min="7" max="7" width="6.5703125" style="2" hidden="1" customWidth="1"/>
    <col min="8" max="8" width="1.85546875" style="2" customWidth="1"/>
    <col min="9" max="9" width="6.7109375" customWidth="1"/>
    <col min="10" max="10" width="6.42578125" customWidth="1"/>
    <col min="11" max="11" width="3.7109375" customWidth="1"/>
    <col min="12" max="12" width="4.7109375" customWidth="1"/>
    <col min="13" max="13" width="3.28515625" hidden="1" customWidth="1"/>
    <col min="14" max="14" width="2.42578125" hidden="1" customWidth="1"/>
    <col min="15" max="15" width="3.28515625" style="2" hidden="1" customWidth="1"/>
    <col min="16" max="16" width="2" customWidth="1"/>
    <col min="17" max="17" width="6.140625" customWidth="1"/>
    <col min="18" max="18" width="5.7109375" customWidth="1"/>
    <col min="19" max="19" width="6.7109375" customWidth="1"/>
    <col min="20" max="20" width="4.42578125" hidden="1" customWidth="1"/>
    <col min="21" max="21" width="5" hidden="1" customWidth="1"/>
    <col min="22" max="22" width="4.5703125" hidden="1" customWidth="1"/>
    <col min="23" max="23" width="2" customWidth="1"/>
    <col min="24" max="24" width="6.7109375" customWidth="1"/>
    <col min="25" max="25" width="10.85546875" customWidth="1"/>
    <col min="26" max="26" width="1.42578125" customWidth="1"/>
    <col min="27" max="27" width="7" customWidth="1"/>
    <col min="28" max="28" width="8" customWidth="1"/>
    <col min="29" max="29" width="7.42578125" customWidth="1"/>
    <col min="30" max="30" width="4.5703125" hidden="1" customWidth="1"/>
    <col min="31" max="31" width="5.140625" hidden="1" customWidth="1"/>
    <col min="32" max="32" width="5.42578125" hidden="1" customWidth="1"/>
    <col min="33" max="33" width="2" style="1" customWidth="1"/>
    <col min="34" max="34" width="8.7109375" customWidth="1"/>
    <col min="35" max="35" width="11.7109375" customWidth="1"/>
    <col min="36" max="36" width="9.140625" style="1"/>
  </cols>
  <sheetData>
    <row r="1" spans="1:45" s="37" customFormat="1" ht="22.5" customHeight="1" x14ac:dyDescent="0.3">
      <c r="A1" s="83" t="s">
        <v>42</v>
      </c>
      <c r="B1" s="143" t="s">
        <v>75</v>
      </c>
      <c r="C1" s="143"/>
      <c r="D1" s="143"/>
      <c r="E1" s="143"/>
      <c r="F1" s="143"/>
      <c r="G1" s="143"/>
      <c r="H1" s="143"/>
      <c r="I1" s="143"/>
      <c r="J1" s="143"/>
      <c r="K1" s="143"/>
      <c r="L1" s="143"/>
      <c r="M1" s="143"/>
      <c r="N1" s="143"/>
      <c r="O1" s="143"/>
      <c r="P1" s="143"/>
      <c r="Q1" s="143"/>
      <c r="R1" s="84" t="s">
        <v>41</v>
      </c>
      <c r="S1" s="139" t="s">
        <v>78</v>
      </c>
      <c r="T1" s="139"/>
      <c r="U1" s="139"/>
      <c r="V1" s="139"/>
      <c r="W1" s="139"/>
      <c r="X1" s="139"/>
      <c r="Y1" s="139"/>
      <c r="Z1" s="85" t="s">
        <v>40</v>
      </c>
      <c r="AA1" s="86"/>
      <c r="AB1" s="86"/>
      <c r="AC1" s="84" t="s">
        <v>39</v>
      </c>
      <c r="AD1" s="84"/>
      <c r="AE1" s="84"/>
      <c r="AF1" s="84"/>
      <c r="AG1" s="136" t="s">
        <v>76</v>
      </c>
      <c r="AH1" s="136"/>
      <c r="AI1" s="136"/>
      <c r="AJ1" s="123"/>
      <c r="AK1" s="123"/>
    </row>
    <row r="2" spans="1:45" ht="23.25" hidden="1" x14ac:dyDescent="0.35">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8" x14ac:dyDescent="0.25">
      <c r="A3" s="89" t="s">
        <v>80</v>
      </c>
      <c r="B3" s="4"/>
      <c r="C3" s="4"/>
      <c r="D3" s="3"/>
      <c r="E3" s="3"/>
      <c r="F3" s="3"/>
      <c r="G3" s="7"/>
      <c r="H3" s="74"/>
      <c r="I3" s="100"/>
      <c r="J3" s="100"/>
      <c r="K3" s="100"/>
      <c r="L3" s="100"/>
      <c r="M3" s="100"/>
      <c r="N3" s="100"/>
      <c r="O3" s="100"/>
      <c r="P3" s="100"/>
      <c r="Q3" s="120" t="s">
        <v>70</v>
      </c>
      <c r="R3" s="100"/>
      <c r="S3" s="25"/>
      <c r="T3" s="34"/>
      <c r="U3" s="34"/>
      <c r="V3" s="34"/>
      <c r="W3" s="101"/>
      <c r="X3" s="101"/>
      <c r="Y3" s="101"/>
      <c r="Z3" s="29"/>
      <c r="AA3" s="120" t="s">
        <v>81</v>
      </c>
      <c r="AB3" s="29"/>
      <c r="AC3" s="29"/>
      <c r="AD3" s="29"/>
      <c r="AE3" s="29"/>
      <c r="AF3" s="29"/>
      <c r="AG3" s="29"/>
      <c r="AH3" s="29"/>
      <c r="AI3" s="122" t="s">
        <v>77</v>
      </c>
      <c r="AK3" s="1"/>
    </row>
    <row r="4" spans="1:45" ht="9" customHeight="1" x14ac:dyDescent="0.2">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
      <c r="A5" s="91" t="s">
        <v>10</v>
      </c>
      <c r="B5" s="32"/>
      <c r="C5" s="32" t="s">
        <v>38</v>
      </c>
      <c r="D5" s="32"/>
      <c r="E5" s="92" t="s">
        <v>6</v>
      </c>
      <c r="F5" s="92" t="s">
        <v>5</v>
      </c>
      <c r="G5" s="92" t="s">
        <v>4</v>
      </c>
      <c r="H5" s="92"/>
      <c r="I5" s="3"/>
      <c r="J5" s="32" t="s">
        <v>37</v>
      </c>
      <c r="K5" s="32"/>
      <c r="L5" s="32"/>
      <c r="M5" s="3"/>
      <c r="N5" s="3"/>
      <c r="O5" s="3"/>
      <c r="P5" s="3"/>
      <c r="Q5" s="32" t="s">
        <v>10</v>
      </c>
      <c r="R5" s="32"/>
      <c r="S5" s="32" t="s">
        <v>38</v>
      </c>
      <c r="T5" s="92" t="s">
        <v>6</v>
      </c>
      <c r="U5" s="92" t="s">
        <v>5</v>
      </c>
      <c r="V5" s="92" t="s">
        <v>4</v>
      </c>
      <c r="W5" s="3"/>
      <c r="X5" s="32" t="s">
        <v>37</v>
      </c>
      <c r="Y5" s="3"/>
      <c r="Z5" s="3"/>
      <c r="AA5" s="32" t="s">
        <v>10</v>
      </c>
      <c r="AB5" s="32"/>
      <c r="AC5" s="32" t="s">
        <v>38</v>
      </c>
      <c r="AD5" s="92" t="s">
        <v>6</v>
      </c>
      <c r="AE5" s="92" t="s">
        <v>5</v>
      </c>
      <c r="AF5" s="92" t="s">
        <v>4</v>
      </c>
      <c r="AG5" s="3"/>
      <c r="AH5" s="32" t="s">
        <v>37</v>
      </c>
      <c r="AI5" s="3"/>
      <c r="AK5" s="1"/>
    </row>
    <row r="6" spans="1:45" ht="9" customHeight="1" x14ac:dyDescent="0.2">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
      <c r="A7" s="93" t="s">
        <v>35</v>
      </c>
      <c r="B7" s="31">
        <v>1113</v>
      </c>
      <c r="C7" s="132"/>
      <c r="D7" s="133"/>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44"/>
      <c r="J7" s="131"/>
      <c r="K7" s="131"/>
      <c r="L7" s="131"/>
      <c r="M7" s="73"/>
      <c r="N7" s="73"/>
      <c r="O7" s="73"/>
      <c r="P7" s="3"/>
      <c r="Q7" s="19" t="s">
        <v>36</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4"/>
      <c r="Y7" s="138"/>
      <c r="Z7" s="3"/>
      <c r="AA7" s="3" t="s">
        <v>27</v>
      </c>
      <c r="AB7" s="82">
        <v>2103</v>
      </c>
      <c r="AC7" s="76"/>
      <c r="AD7" s="18">
        <f t="shared" ref="AD7:AD29" si="3">IF(AG7&lt;&gt;"",AG7,3)*IF(AC7="A",4,IF(AC7="B",3,IF(AC7="C",2,IF(AC7="D",1,IF(AND(AC7&gt;=0,AC7&lt;=4,ISNUMBER(AC7)),AC7,0)))))</f>
        <v>0</v>
      </c>
      <c r="AE7" s="18" t="str">
        <f t="shared" ref="AE7:AE29" si="4">IF(OR(AC7="A",AC7="B",AC7="C",AC7="D",AC7="F",AND(AC7&gt;=0,AC7&lt;=4,ISNUMBER(AC7))),IF(AG7&lt;&gt;"",AG7,3),"")</f>
        <v/>
      </c>
      <c r="AF7" s="18" t="str">
        <f t="shared" ref="AF7:AF29" si="5">IF(OR(AC7="A",AC7="B",AC7="C",AC7="D",AC7="P",AND(AC7&gt;=0,AC7&lt;=4,ISNUMBER(AC7))),IF(AG7&lt;&gt;"",AG7,3),"")</f>
        <v/>
      </c>
      <c r="AG7" s="20"/>
      <c r="AH7" s="134"/>
      <c r="AI7" s="137"/>
      <c r="AK7" s="1"/>
    </row>
    <row r="8" spans="1:45" x14ac:dyDescent="0.2">
      <c r="A8" s="93" t="s">
        <v>35</v>
      </c>
      <c r="B8" s="103">
        <v>1213</v>
      </c>
      <c r="C8" s="132"/>
      <c r="D8" s="133"/>
      <c r="E8" s="18">
        <f t="shared" si="0"/>
        <v>0</v>
      </c>
      <c r="F8" s="18" t="str">
        <f t="shared" si="1"/>
        <v/>
      </c>
      <c r="G8" s="18" t="str">
        <f t="shared" si="2"/>
        <v/>
      </c>
      <c r="H8" s="20"/>
      <c r="I8" s="131"/>
      <c r="J8" s="131"/>
      <c r="K8" s="131"/>
      <c r="L8" s="131"/>
      <c r="M8" s="73"/>
      <c r="N8" s="73"/>
      <c r="O8" s="73"/>
      <c r="P8" s="3"/>
      <c r="Q8" s="19" t="s">
        <v>34</v>
      </c>
      <c r="R8" s="26">
        <v>3103</v>
      </c>
      <c r="S8" s="76"/>
      <c r="T8" s="18">
        <f>IF(W8&lt;&gt;"",W8,3)*IF(S8="A",4,IF(S8="B",3,IF(S8="C",2,IF(S8="D",1,IF(AND(S8&gt;=0,S8&lt;=4,ISNUMBER(S8)),S8,0)))))</f>
        <v>0</v>
      </c>
      <c r="U8" s="18" t="str">
        <f>IF(OR(S8="A",S8="B",S8="C",S8="D",S8="F",AND(S8&gt;=0,S8&lt;=4,ISNUMBER(S8))),IF(W8&lt;&gt;"",W8,3),"")</f>
        <v/>
      </c>
      <c r="V8" s="18" t="str">
        <f>IF(OR(S8="A",S8="B",S8="C",S8="D",S8="P",AND(S8&gt;=0,S8&lt;=4,ISNUMBER(S8))),IF(W8&lt;&gt;"",W8,3),"")</f>
        <v/>
      </c>
      <c r="W8" s="20"/>
      <c r="X8" s="129"/>
      <c r="Y8" s="130"/>
      <c r="Z8" s="3"/>
      <c r="AA8" s="3" t="s">
        <v>27</v>
      </c>
      <c r="AB8" s="82">
        <v>2203</v>
      </c>
      <c r="AC8" s="77"/>
      <c r="AD8" s="18">
        <f t="shared" si="3"/>
        <v>0</v>
      </c>
      <c r="AE8" s="18" t="str">
        <f t="shared" si="4"/>
        <v/>
      </c>
      <c r="AF8" s="18" t="str">
        <f t="shared" si="5"/>
        <v/>
      </c>
      <c r="AG8" s="20"/>
      <c r="AH8" s="134"/>
      <c r="AI8" s="135"/>
      <c r="AK8" s="1"/>
    </row>
    <row r="9" spans="1:45" x14ac:dyDescent="0.2">
      <c r="A9" s="93" t="s">
        <v>33</v>
      </c>
      <c r="B9" s="30">
        <v>1103</v>
      </c>
      <c r="C9" s="132"/>
      <c r="D9" s="133"/>
      <c r="E9" s="18">
        <f t="shared" si="0"/>
        <v>0</v>
      </c>
      <c r="F9" s="18" t="str">
        <f t="shared" si="1"/>
        <v/>
      </c>
      <c r="G9" s="18" t="str">
        <f t="shared" si="2"/>
        <v/>
      </c>
      <c r="H9" s="17"/>
      <c r="I9" s="131"/>
      <c r="J9" s="131"/>
      <c r="K9" s="131"/>
      <c r="L9" s="131"/>
      <c r="M9" s="73"/>
      <c r="N9" s="73"/>
      <c r="O9" s="73"/>
      <c r="P9" s="3"/>
      <c r="Q9" s="19" t="s">
        <v>30</v>
      </c>
      <c r="R9" s="26">
        <v>1124</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v>4</v>
      </c>
      <c r="X9" s="134"/>
      <c r="Y9" s="138"/>
      <c r="Z9" s="3"/>
      <c r="AA9" s="3" t="s">
        <v>27</v>
      </c>
      <c r="AB9" s="82">
        <v>3013</v>
      </c>
      <c r="AC9" s="76"/>
      <c r="AD9" s="18">
        <f t="shared" si="3"/>
        <v>0</v>
      </c>
      <c r="AE9" s="18" t="str">
        <f t="shared" si="4"/>
        <v/>
      </c>
      <c r="AF9" s="18" t="str">
        <f t="shared" si="5"/>
        <v/>
      </c>
      <c r="AG9" s="20"/>
      <c r="AH9" s="134"/>
      <c r="AI9" s="137"/>
      <c r="AK9" s="1"/>
    </row>
    <row r="10" spans="1:45" x14ac:dyDescent="0.2">
      <c r="A10" s="93" t="s">
        <v>32</v>
      </c>
      <c r="B10" s="30">
        <v>1113</v>
      </c>
      <c r="C10" s="132"/>
      <c r="D10" s="133"/>
      <c r="E10" s="18">
        <f t="shared" si="0"/>
        <v>0</v>
      </c>
      <c r="F10" s="18" t="str">
        <f t="shared" si="1"/>
        <v/>
      </c>
      <c r="G10" s="18" t="str">
        <f t="shared" si="2"/>
        <v/>
      </c>
      <c r="H10" s="17"/>
      <c r="I10" s="131"/>
      <c r="J10" s="131"/>
      <c r="K10" s="131"/>
      <c r="L10" s="131"/>
      <c r="M10" s="73"/>
      <c r="N10" s="73"/>
      <c r="O10" s="73"/>
      <c r="P10" s="3"/>
      <c r="Q10" s="19"/>
      <c r="R10" s="26"/>
      <c r="S10" s="77"/>
      <c r="T10" s="18">
        <f t="shared" si="6"/>
        <v>0</v>
      </c>
      <c r="U10" s="18" t="str">
        <f t="shared" si="7"/>
        <v/>
      </c>
      <c r="V10" s="18" t="str">
        <f t="shared" si="8"/>
        <v/>
      </c>
      <c r="W10" s="17"/>
      <c r="X10" s="129"/>
      <c r="Y10" s="130"/>
      <c r="Z10" s="3"/>
      <c r="AA10" s="3" t="s">
        <v>27</v>
      </c>
      <c r="AB10" s="82">
        <v>3103</v>
      </c>
      <c r="AC10" s="77"/>
      <c r="AD10" s="18">
        <f t="shared" si="3"/>
        <v>0</v>
      </c>
      <c r="AE10" s="18" t="str">
        <f t="shared" si="4"/>
        <v/>
      </c>
      <c r="AF10" s="18" t="str">
        <f t="shared" si="5"/>
        <v/>
      </c>
      <c r="AG10" s="17"/>
      <c r="AH10" s="134"/>
      <c r="AI10" s="135"/>
      <c r="AK10" s="1"/>
    </row>
    <row r="11" spans="1:45" x14ac:dyDescent="0.2">
      <c r="A11" s="93" t="s">
        <v>31</v>
      </c>
      <c r="B11" s="30">
        <v>2103</v>
      </c>
      <c r="C11" s="141"/>
      <c r="D11" s="142"/>
      <c r="E11" s="18">
        <f t="shared" si="0"/>
        <v>0</v>
      </c>
      <c r="F11" s="18" t="str">
        <f t="shared" si="1"/>
        <v/>
      </c>
      <c r="G11" s="18" t="str">
        <f t="shared" si="2"/>
        <v/>
      </c>
      <c r="H11" s="17"/>
      <c r="I11" s="131"/>
      <c r="J11" s="131"/>
      <c r="K11" s="131"/>
      <c r="L11" s="131"/>
      <c r="M11" s="73"/>
      <c r="N11" s="73"/>
      <c r="O11" s="73"/>
      <c r="P11" s="3"/>
      <c r="Q11" s="19"/>
      <c r="R11" s="26"/>
      <c r="S11" s="77"/>
      <c r="T11" s="18">
        <f t="shared" si="6"/>
        <v>0</v>
      </c>
      <c r="U11" s="18" t="str">
        <f t="shared" si="7"/>
        <v/>
      </c>
      <c r="V11" s="18" t="str">
        <f t="shared" si="8"/>
        <v/>
      </c>
      <c r="W11" s="17"/>
      <c r="X11" s="129"/>
      <c r="Y11" s="130"/>
      <c r="Z11" s="3"/>
      <c r="AA11" s="3" t="s">
        <v>27</v>
      </c>
      <c r="AB11" s="82">
        <v>3113</v>
      </c>
      <c r="AC11" s="77"/>
      <c r="AD11" s="18">
        <f t="shared" si="3"/>
        <v>0</v>
      </c>
      <c r="AE11" s="18" t="str">
        <f t="shared" si="4"/>
        <v/>
      </c>
      <c r="AF11" s="18" t="str">
        <f t="shared" si="5"/>
        <v/>
      </c>
      <c r="AG11" s="17"/>
      <c r="AH11" s="134"/>
      <c r="AI11" s="135"/>
      <c r="AK11" s="1"/>
    </row>
    <row r="12" spans="1:45" x14ac:dyDescent="0.2">
      <c r="A12" s="93" t="s">
        <v>29</v>
      </c>
      <c r="B12" s="26">
        <v>2023</v>
      </c>
      <c r="C12" s="141"/>
      <c r="D12" s="142"/>
      <c r="E12" s="18">
        <f t="shared" si="0"/>
        <v>0</v>
      </c>
      <c r="F12" s="18" t="str">
        <f t="shared" si="1"/>
        <v/>
      </c>
      <c r="G12" s="18" t="str">
        <f t="shared" si="2"/>
        <v/>
      </c>
      <c r="H12" s="20"/>
      <c r="I12" s="131"/>
      <c r="J12" s="131"/>
      <c r="K12" s="131"/>
      <c r="L12" s="131"/>
      <c r="M12" s="1"/>
      <c r="N12" s="1"/>
      <c r="O12" s="3"/>
      <c r="P12" s="3"/>
      <c r="Q12" s="19"/>
      <c r="R12" s="26"/>
      <c r="S12" s="76"/>
      <c r="T12" s="18">
        <f t="shared" si="6"/>
        <v>0</v>
      </c>
      <c r="U12" s="18" t="str">
        <f t="shared" si="7"/>
        <v/>
      </c>
      <c r="V12" s="18" t="str">
        <f t="shared" si="8"/>
        <v/>
      </c>
      <c r="W12" s="20"/>
      <c r="X12" s="134"/>
      <c r="Y12" s="138"/>
      <c r="Z12" s="3"/>
      <c r="AA12" s="3" t="s">
        <v>27</v>
      </c>
      <c r="AB12" s="82">
        <v>3203</v>
      </c>
      <c r="AC12" s="77"/>
      <c r="AD12" s="18">
        <f t="shared" si="3"/>
        <v>0</v>
      </c>
      <c r="AE12" s="18" t="str">
        <f t="shared" si="4"/>
        <v/>
      </c>
      <c r="AF12" s="18" t="str">
        <f t="shared" si="5"/>
        <v/>
      </c>
      <c r="AG12" s="17"/>
      <c r="AH12" s="134"/>
      <c r="AI12" s="135"/>
      <c r="AK12" s="1"/>
    </row>
    <row r="13" spans="1:45" x14ac:dyDescent="0.2">
      <c r="A13" s="93" t="s">
        <v>28</v>
      </c>
      <c r="B13" s="26"/>
      <c r="C13" s="132"/>
      <c r="D13" s="133"/>
      <c r="E13" s="18">
        <f t="shared" si="0"/>
        <v>0</v>
      </c>
      <c r="F13" s="18" t="str">
        <f t="shared" si="1"/>
        <v/>
      </c>
      <c r="G13" s="18" t="str">
        <f t="shared" si="2"/>
        <v/>
      </c>
      <c r="H13" s="20"/>
      <c r="I13" s="131"/>
      <c r="J13" s="131"/>
      <c r="K13" s="131"/>
      <c r="L13" s="131"/>
      <c r="M13" s="73"/>
      <c r="N13" s="73"/>
      <c r="O13" s="73"/>
      <c r="P13" s="3"/>
      <c r="Q13" s="19"/>
      <c r="R13" s="26"/>
      <c r="S13" s="76"/>
      <c r="T13" s="18">
        <f t="shared" si="6"/>
        <v>0</v>
      </c>
      <c r="U13" s="18" t="str">
        <f t="shared" si="7"/>
        <v/>
      </c>
      <c r="V13" s="18" t="str">
        <f t="shared" si="8"/>
        <v/>
      </c>
      <c r="W13" s="20"/>
      <c r="X13" s="129"/>
      <c r="Y13" s="130"/>
      <c r="Z13" s="3"/>
      <c r="AA13" s="3" t="s">
        <v>27</v>
      </c>
      <c r="AB13" s="82">
        <v>3603</v>
      </c>
      <c r="AC13" s="77"/>
      <c r="AD13" s="18">
        <f t="shared" si="3"/>
        <v>0</v>
      </c>
      <c r="AE13" s="18" t="str">
        <f t="shared" si="4"/>
        <v/>
      </c>
      <c r="AF13" s="18" t="str">
        <f t="shared" si="5"/>
        <v/>
      </c>
      <c r="AG13" s="20"/>
      <c r="AH13" s="129"/>
      <c r="AI13" s="129"/>
      <c r="AK13" s="1"/>
    </row>
    <row r="14" spans="1:45" x14ac:dyDescent="0.2">
      <c r="A14" s="93" t="s">
        <v>28</v>
      </c>
      <c r="B14" s="26"/>
      <c r="C14" s="132"/>
      <c r="D14" s="133"/>
      <c r="E14" s="18">
        <f t="shared" si="0"/>
        <v>0</v>
      </c>
      <c r="F14" s="18" t="str">
        <f t="shared" si="1"/>
        <v/>
      </c>
      <c r="G14" s="18" t="str">
        <f t="shared" si="2"/>
        <v/>
      </c>
      <c r="H14" s="20"/>
      <c r="I14" s="131"/>
      <c r="J14" s="131"/>
      <c r="K14" s="131"/>
      <c r="L14" s="131"/>
      <c r="M14" s="73"/>
      <c r="N14" s="73"/>
      <c r="O14" s="73"/>
      <c r="P14" s="3"/>
      <c r="Q14" s="19"/>
      <c r="R14" s="26"/>
      <c r="S14" s="77"/>
      <c r="T14" s="18">
        <f t="shared" si="6"/>
        <v>0</v>
      </c>
      <c r="U14" s="18" t="str">
        <f t="shared" si="7"/>
        <v/>
      </c>
      <c r="V14" s="18" t="str">
        <f t="shared" si="8"/>
        <v/>
      </c>
      <c r="W14" s="17"/>
      <c r="X14" s="129"/>
      <c r="Y14" s="130"/>
      <c r="Z14" s="94"/>
      <c r="AA14" s="3" t="s">
        <v>27</v>
      </c>
      <c r="AB14" s="82">
        <v>4133</v>
      </c>
      <c r="AC14" s="77"/>
      <c r="AD14" s="18">
        <f t="shared" si="3"/>
        <v>0</v>
      </c>
      <c r="AE14" s="18" t="str">
        <f t="shared" si="4"/>
        <v/>
      </c>
      <c r="AF14" s="18" t="str">
        <f t="shared" si="5"/>
        <v/>
      </c>
      <c r="AG14" s="20"/>
      <c r="AH14" s="129"/>
      <c r="AI14" s="129"/>
      <c r="AK14" s="1"/>
    </row>
    <row r="15" spans="1:45" x14ac:dyDescent="0.2">
      <c r="A15" s="178" t="s">
        <v>79</v>
      </c>
      <c r="B15" s="177"/>
      <c r="C15" s="132"/>
      <c r="D15" s="133"/>
      <c r="E15" s="18">
        <f t="shared" si="0"/>
        <v>0</v>
      </c>
      <c r="F15" s="18" t="str">
        <f t="shared" si="1"/>
        <v/>
      </c>
      <c r="G15" s="18" t="str">
        <f t="shared" si="2"/>
        <v/>
      </c>
      <c r="H15" s="17"/>
      <c r="I15" s="131"/>
      <c r="J15" s="131"/>
      <c r="K15" s="131"/>
      <c r="L15" s="131"/>
      <c r="M15" s="73"/>
      <c r="N15" s="73"/>
      <c r="O15" s="73"/>
      <c r="P15" s="3"/>
      <c r="Q15" s="19"/>
      <c r="R15" s="26"/>
      <c r="S15" s="77"/>
      <c r="T15" s="18">
        <f t="shared" si="6"/>
        <v>0</v>
      </c>
      <c r="U15" s="18" t="str">
        <f t="shared" si="7"/>
        <v/>
      </c>
      <c r="V15" s="18" t="str">
        <f t="shared" si="8"/>
        <v/>
      </c>
      <c r="W15" s="17"/>
      <c r="X15" s="129"/>
      <c r="Y15" s="130"/>
      <c r="Z15" s="3"/>
      <c r="AA15" s="3" t="s">
        <v>27</v>
      </c>
      <c r="AB15" s="82">
        <v>4503</v>
      </c>
      <c r="AC15" s="77"/>
      <c r="AD15" s="18">
        <f t="shared" si="3"/>
        <v>0</v>
      </c>
      <c r="AE15" s="18" t="str">
        <f t="shared" si="4"/>
        <v/>
      </c>
      <c r="AF15" s="18" t="str">
        <f t="shared" si="5"/>
        <v/>
      </c>
      <c r="AG15" s="20"/>
      <c r="AH15" s="134"/>
      <c r="AI15" s="135"/>
      <c r="AK15" s="1"/>
      <c r="AL15" s="1"/>
      <c r="AM15" s="1"/>
      <c r="AN15" s="1"/>
      <c r="AO15" s="1"/>
      <c r="AP15" s="1"/>
    </row>
    <row r="16" spans="1:45" x14ac:dyDescent="0.2">
      <c r="A16" s="93" t="s">
        <v>26</v>
      </c>
      <c r="B16" s="30">
        <v>1014</v>
      </c>
      <c r="C16" s="132"/>
      <c r="D16" s="133"/>
      <c r="E16" s="18">
        <f t="shared" si="0"/>
        <v>0</v>
      </c>
      <c r="F16" s="18" t="str">
        <f t="shared" si="1"/>
        <v/>
      </c>
      <c r="G16" s="18" t="str">
        <f t="shared" si="2"/>
        <v/>
      </c>
      <c r="H16" s="17">
        <v>4</v>
      </c>
      <c r="I16" s="131"/>
      <c r="J16" s="131"/>
      <c r="K16" s="131"/>
      <c r="L16" s="131"/>
      <c r="M16" s="73"/>
      <c r="N16" s="73"/>
      <c r="O16" s="73"/>
      <c r="P16" s="94"/>
      <c r="Q16" s="19"/>
      <c r="R16" s="105"/>
      <c r="S16" s="76"/>
      <c r="T16" s="18">
        <f t="shared" si="6"/>
        <v>0</v>
      </c>
      <c r="U16" s="18" t="str">
        <f t="shared" si="7"/>
        <v/>
      </c>
      <c r="V16" s="18" t="str">
        <f t="shared" si="8"/>
        <v/>
      </c>
      <c r="W16" s="20"/>
      <c r="X16" s="129"/>
      <c r="Y16" s="130"/>
      <c r="Z16" s="3"/>
      <c r="AA16" s="19" t="s">
        <v>22</v>
      </c>
      <c r="AB16" s="81">
        <v>1101</v>
      </c>
      <c r="AC16" s="128"/>
      <c r="AD16" s="18">
        <f t="shared" ref="AD16" si="9">IF(AG16&lt;&gt;"",AG16,3)*IF(AC16="A",4,IF(AC16="B",3,IF(AC16="C",2,IF(AC16="D",1,IF(AND(AC16&gt;=0,AC16&lt;=4,ISNUMBER(AC16)),AC16,0)))))</f>
        <v>0</v>
      </c>
      <c r="AE16" s="18" t="str">
        <f t="shared" ref="AE16" si="10">IF(OR(AC16="A",AC16="B",AC16="C",AC16="D",AC16="F",AND(AC16&gt;=0,AC16&lt;=4,ISNUMBER(AC16))),IF(AG16&lt;&gt;"",AG16,3),"")</f>
        <v/>
      </c>
      <c r="AF16" s="18" t="str">
        <f t="shared" ref="AF16" si="11">IF(OR(AC16="A",AC16="B",AC16="C",AC16="D",AC16="P",AND(AC16&gt;=0,AC16&lt;=4,ISNUMBER(AC16))),IF(AG16&lt;&gt;"",AG16,3),"")</f>
        <v/>
      </c>
      <c r="AG16" s="17">
        <v>1</v>
      </c>
      <c r="AH16" s="134"/>
      <c r="AI16" s="135"/>
      <c r="AK16" s="1"/>
      <c r="AL16" s="118"/>
      <c r="AM16" s="67"/>
      <c r="AN16" s="68"/>
      <c r="AO16" s="68"/>
      <c r="AP16" s="68"/>
      <c r="AQ16" s="69"/>
      <c r="AR16" s="150"/>
      <c r="AS16" s="150"/>
    </row>
    <row r="17" spans="1:42" x14ac:dyDescent="0.2">
      <c r="A17" s="119" t="s">
        <v>69</v>
      </c>
      <c r="B17" s="30">
        <v>1013</v>
      </c>
      <c r="C17" s="132"/>
      <c r="D17" s="133"/>
      <c r="E17" s="18">
        <f t="shared" ref="E17" si="12">IF(H17&lt;&gt;"",H17,3)*IF(C17="A",4,IF(C17="B",3,IF(C17="C",2,IF(C17="D",1,IF(AND(C17&gt;=0,C17&lt;=4,ISNUMBER(C17)),C17,0)))))</f>
        <v>0</v>
      </c>
      <c r="F17" s="18" t="str">
        <f t="shared" ref="F17" si="13">IF(OR(C17="A",C17="B",C17="C",C17="D",C17="F",AND(C17&gt;=0,C17&lt;=4,ISNUMBER(C17))),IF(H17&lt;&gt;"",H17,3),"")</f>
        <v/>
      </c>
      <c r="G17" s="18" t="str">
        <f t="shared" ref="G17" si="14">IF(OR(C17="A",C17="B",C17="C",C17="D",C17="P",AND(C17&gt;=0,C17&lt;=4,ISNUMBER(C17))),IF(H17&lt;&gt;"",H17,3),"")</f>
        <v/>
      </c>
      <c r="H17" s="17"/>
      <c r="I17" s="131"/>
      <c r="J17" s="131"/>
      <c r="K17" s="131"/>
      <c r="L17" s="131"/>
      <c r="M17" s="73"/>
      <c r="N17" s="73"/>
      <c r="O17" s="73"/>
      <c r="P17" s="3"/>
      <c r="Q17" s="73"/>
      <c r="R17" s="73"/>
      <c r="S17" s="73"/>
      <c r="T17" s="73"/>
      <c r="U17" s="73"/>
      <c r="V17" s="73"/>
      <c r="W17" s="73"/>
      <c r="X17" s="73"/>
      <c r="Y17" s="73"/>
      <c r="Z17" s="3"/>
      <c r="AA17" s="19" t="s">
        <v>22</v>
      </c>
      <c r="AB17" s="81">
        <v>3101</v>
      </c>
      <c r="AC17" s="77"/>
      <c r="AD17" s="18">
        <f t="shared" si="3"/>
        <v>0</v>
      </c>
      <c r="AE17" s="18" t="str">
        <f t="shared" si="4"/>
        <v/>
      </c>
      <c r="AF17" s="18" t="str">
        <f t="shared" si="5"/>
        <v/>
      </c>
      <c r="AG17" s="17">
        <v>1</v>
      </c>
      <c r="AH17" s="134"/>
      <c r="AI17" s="135"/>
      <c r="AK17" s="1"/>
      <c r="AL17" s="1"/>
      <c r="AM17" s="1"/>
      <c r="AN17" s="1"/>
      <c r="AO17" s="1"/>
      <c r="AP17" s="1"/>
    </row>
    <row r="18" spans="1:42" x14ac:dyDescent="0.2">
      <c r="A18" s="93" t="s">
        <v>22</v>
      </c>
      <c r="B18" s="30">
        <v>1113</v>
      </c>
      <c r="C18" s="132"/>
      <c r="D18" s="133"/>
      <c r="E18" s="18">
        <f t="shared" si="0"/>
        <v>0</v>
      </c>
      <c r="F18" s="18" t="str">
        <f t="shared" si="1"/>
        <v/>
      </c>
      <c r="G18" s="18" t="str">
        <f t="shared" si="2"/>
        <v/>
      </c>
      <c r="H18" s="17"/>
      <c r="I18" s="131"/>
      <c r="J18" s="131"/>
      <c r="K18" s="131"/>
      <c r="L18" s="131"/>
      <c r="M18" s="73"/>
      <c r="N18" s="73"/>
      <c r="O18" s="73"/>
      <c r="P18" s="3"/>
      <c r="Q18" s="147"/>
      <c r="R18" s="147"/>
      <c r="S18" s="147"/>
      <c r="T18" s="147"/>
      <c r="U18" s="147"/>
      <c r="V18" s="147"/>
      <c r="W18" s="147"/>
      <c r="X18" s="29" t="s">
        <v>21</v>
      </c>
      <c r="Y18" s="73"/>
      <c r="Z18" s="3"/>
      <c r="AA18" s="19" t="s">
        <v>22</v>
      </c>
      <c r="AB18" s="81">
        <v>3213</v>
      </c>
      <c r="AC18" s="77"/>
      <c r="AD18" s="18">
        <f t="shared" si="3"/>
        <v>0</v>
      </c>
      <c r="AE18" s="18" t="str">
        <f t="shared" si="4"/>
        <v/>
      </c>
      <c r="AF18" s="18" t="str">
        <f t="shared" si="5"/>
        <v/>
      </c>
      <c r="AG18" s="17"/>
      <c r="AH18" s="134"/>
      <c r="AI18" s="135"/>
      <c r="AK18" s="1"/>
    </row>
    <row r="19" spans="1:42" x14ac:dyDescent="0.2">
      <c r="A19" s="93" t="s">
        <v>25</v>
      </c>
      <c r="B19" s="30">
        <v>2713</v>
      </c>
      <c r="C19" s="132"/>
      <c r="D19" s="133"/>
      <c r="E19" s="18">
        <f t="shared" si="0"/>
        <v>0</v>
      </c>
      <c r="F19" s="18" t="str">
        <f t="shared" si="1"/>
        <v/>
      </c>
      <c r="G19" s="18" t="str">
        <f t="shared" si="2"/>
        <v/>
      </c>
      <c r="H19" s="20"/>
      <c r="I19" s="131"/>
      <c r="J19" s="131"/>
      <c r="K19" s="131"/>
      <c r="L19" s="131"/>
      <c r="M19" s="73"/>
      <c r="N19" s="73"/>
      <c r="O19" s="73"/>
      <c r="P19" s="3"/>
      <c r="Q19" s="28" t="s">
        <v>20</v>
      </c>
      <c r="R19" s="73"/>
      <c r="S19" s="73"/>
      <c r="T19" s="73"/>
      <c r="U19" s="73"/>
      <c r="V19" s="95"/>
      <c r="W19" s="73"/>
      <c r="X19" s="73"/>
      <c r="Y19" s="27"/>
      <c r="Z19" s="3"/>
      <c r="AA19" s="19" t="s">
        <v>22</v>
      </c>
      <c r="AB19" s="81">
        <v>3333</v>
      </c>
      <c r="AC19" s="77"/>
      <c r="AD19" s="18">
        <f t="shared" si="3"/>
        <v>0</v>
      </c>
      <c r="AE19" s="18" t="str">
        <f t="shared" si="4"/>
        <v/>
      </c>
      <c r="AF19" s="18" t="str">
        <f t="shared" si="5"/>
        <v/>
      </c>
      <c r="AG19" s="17"/>
      <c r="AH19" s="134"/>
      <c r="AI19" s="135"/>
      <c r="AK19" s="1"/>
    </row>
    <row r="20" spans="1:42" ht="13.5" thickBot="1" x14ac:dyDescent="0.25">
      <c r="A20" s="93" t="s">
        <v>24</v>
      </c>
      <c r="B20" s="26"/>
      <c r="C20" s="132"/>
      <c r="D20" s="133"/>
      <c r="E20" s="18">
        <f t="shared" si="0"/>
        <v>0</v>
      </c>
      <c r="F20" s="18" t="str">
        <f t="shared" si="1"/>
        <v/>
      </c>
      <c r="G20" s="18" t="str">
        <f t="shared" si="2"/>
        <v/>
      </c>
      <c r="H20" s="20"/>
      <c r="I20" s="131"/>
      <c r="J20" s="131"/>
      <c r="K20" s="131"/>
      <c r="L20" s="131"/>
      <c r="M20" s="73"/>
      <c r="N20" s="73"/>
      <c r="O20" s="73"/>
      <c r="P20" s="3"/>
      <c r="Q20" s="145">
        <f>SUM(G7:G23,V7:V16,AF7:AF29,G28:G43,AF35:AF37,O28:O43)</f>
        <v>0</v>
      </c>
      <c r="R20" s="145"/>
      <c r="S20" s="73" t="s">
        <v>18</v>
      </c>
      <c r="T20" s="73"/>
      <c r="U20" s="73"/>
      <c r="V20" s="73"/>
      <c r="W20" s="73"/>
      <c r="X20" s="73"/>
      <c r="Y20" s="73"/>
      <c r="Z20" s="3"/>
      <c r="AA20" s="19" t="s">
        <v>22</v>
      </c>
      <c r="AB20" s="81">
        <v>3423</v>
      </c>
      <c r="AC20" s="77"/>
      <c r="AD20" s="18">
        <f t="shared" si="3"/>
        <v>0</v>
      </c>
      <c r="AE20" s="18" t="str">
        <f t="shared" si="4"/>
        <v/>
      </c>
      <c r="AF20" s="18" t="str">
        <f t="shared" si="5"/>
        <v/>
      </c>
      <c r="AG20" s="17"/>
      <c r="AH20" s="129"/>
      <c r="AI20" s="135"/>
      <c r="AK20" s="1"/>
    </row>
    <row r="21" spans="1:42" ht="14.25" thickTop="1" thickBot="1" x14ac:dyDescent="0.25">
      <c r="A21" s="93" t="s">
        <v>23</v>
      </c>
      <c r="B21" s="26"/>
      <c r="C21" s="132"/>
      <c r="D21" s="133"/>
      <c r="E21" s="18">
        <f t="shared" si="0"/>
        <v>0</v>
      </c>
      <c r="F21" s="18" t="str">
        <f t="shared" si="1"/>
        <v/>
      </c>
      <c r="G21" s="18" t="str">
        <f t="shared" si="2"/>
        <v/>
      </c>
      <c r="H21" s="17"/>
      <c r="I21" s="131"/>
      <c r="J21" s="131"/>
      <c r="K21" s="131"/>
      <c r="L21" s="131"/>
      <c r="M21" s="73"/>
      <c r="N21" s="73"/>
      <c r="O21" s="73"/>
      <c r="P21" s="3"/>
      <c r="Q21" s="146" t="str">
        <f>IF(SUM(F7:F23,U7:U16,AE7:AE29,AE35:AE37,F28:F43,N28:N43)=0,"N/A",ROUNDDOWN(SUM(E7:E23,T7:T16,AD7:AD29,AD35:AD37,E28:E43,M28:M43)/SUM(F7:F23,U7:U16,AE7:AE29,F28:F43,N28:N43,AE35:AE37),2))</f>
        <v>N/A</v>
      </c>
      <c r="R21" s="146"/>
      <c r="S21" s="73" t="s">
        <v>16</v>
      </c>
      <c r="T21" s="73"/>
      <c r="U21" s="73"/>
      <c r="V21" s="73"/>
      <c r="W21" s="73"/>
      <c r="X21" s="73"/>
      <c r="Y21" s="73"/>
      <c r="Z21" s="3"/>
      <c r="AA21" s="19" t="s">
        <v>22</v>
      </c>
      <c r="AB21" s="81">
        <v>3603</v>
      </c>
      <c r="AC21" s="102"/>
      <c r="AD21" s="18">
        <f t="shared" si="3"/>
        <v>0</v>
      </c>
      <c r="AE21" s="18" t="str">
        <f t="shared" si="4"/>
        <v/>
      </c>
      <c r="AF21" s="18" t="str">
        <f t="shared" si="5"/>
        <v/>
      </c>
      <c r="AG21" s="17"/>
      <c r="AH21" s="140"/>
      <c r="AI21" s="140"/>
      <c r="AK21" s="1"/>
    </row>
    <row r="22" spans="1:42" ht="14.25" thickTop="1" thickBot="1" x14ac:dyDescent="0.25">
      <c r="A22" s="93"/>
      <c r="B22" s="26"/>
      <c r="C22" s="132"/>
      <c r="D22" s="133"/>
      <c r="E22" s="18">
        <f t="shared" si="0"/>
        <v>0</v>
      </c>
      <c r="F22" s="18" t="str">
        <f t="shared" si="1"/>
        <v/>
      </c>
      <c r="G22" s="18" t="str">
        <f t="shared" si="2"/>
        <v/>
      </c>
      <c r="H22" s="17"/>
      <c r="I22" s="131"/>
      <c r="J22" s="131"/>
      <c r="K22" s="131"/>
      <c r="L22" s="131"/>
      <c r="M22" s="73"/>
      <c r="N22" s="73"/>
      <c r="O22" s="73"/>
      <c r="P22" s="3"/>
      <c r="Q22" s="158">
        <f>SUMIF(B7:B23,"&gt;2999",F7:F23)+SUMIF(B28:B43,"&gt;2999",F28:F43)+SUMIF(J28:J43,"&gt;2999",N28:N43)+SUMIF(R7:R16,"&gt;2999",U7:U16)+SUMIF(AB7:AB29,"&gt;2999",AE7:AE29)+SUMIF(AB35:AB37,"&gt;2999",AE35:AE37)</f>
        <v>0</v>
      </c>
      <c r="R22" s="158"/>
      <c r="S22" s="73" t="s">
        <v>14</v>
      </c>
      <c r="T22" s="73"/>
      <c r="U22" s="73"/>
      <c r="V22" s="73"/>
      <c r="W22" s="73"/>
      <c r="X22" s="73"/>
      <c r="Y22" s="73"/>
      <c r="Z22" s="3"/>
      <c r="AA22" s="19" t="s">
        <v>19</v>
      </c>
      <c r="AB22" s="81">
        <v>2203</v>
      </c>
      <c r="AC22" s="76"/>
      <c r="AD22" s="18">
        <f t="shared" si="3"/>
        <v>0</v>
      </c>
      <c r="AE22" s="18" t="str">
        <f t="shared" si="4"/>
        <v/>
      </c>
      <c r="AF22" s="18" t="str">
        <f t="shared" si="5"/>
        <v/>
      </c>
      <c r="AG22" s="17"/>
      <c r="AH22" s="134"/>
      <c r="AI22" s="137"/>
      <c r="AK22" s="1"/>
    </row>
    <row r="23" spans="1:42" ht="13.5" thickBot="1" x14ac:dyDescent="0.25">
      <c r="A23" s="93"/>
      <c r="B23" s="26"/>
      <c r="C23" s="132"/>
      <c r="D23" s="133"/>
      <c r="E23" s="18">
        <f t="shared" si="0"/>
        <v>0</v>
      </c>
      <c r="F23" s="18" t="str">
        <f t="shared" si="1"/>
        <v/>
      </c>
      <c r="G23" s="18" t="str">
        <f t="shared" si="2"/>
        <v/>
      </c>
      <c r="H23" s="17"/>
      <c r="I23" s="131"/>
      <c r="J23" s="131"/>
      <c r="K23" s="131"/>
      <c r="L23" s="131"/>
      <c r="M23" s="73"/>
      <c r="N23" s="73"/>
      <c r="O23" s="73"/>
      <c r="P23" s="3"/>
      <c r="Q23" s="148">
        <f>SUMIF(B7:B23,"&gt;2999",E7:E23)+SUMIF(B28:B43,"&gt;2999",E28:E43)+SUMIF(J28:J43,"&gt;2999",M28:M43)+SUMIF(R7:R16,"&gt;2999",T7:T16)+SUMIF(AB7:AB29,"&gt;2999",AD7:AD29)+SUMIF(AB35:AB37,"&gt;2999",AD35:AD37)</f>
        <v>0</v>
      </c>
      <c r="R23" s="148"/>
      <c r="S23" s="29" t="s">
        <v>11</v>
      </c>
      <c r="T23" s="73"/>
      <c r="U23" s="73"/>
      <c r="V23" s="73"/>
      <c r="W23" s="73"/>
      <c r="X23" s="73"/>
      <c r="Y23" s="73"/>
      <c r="Z23" s="3"/>
      <c r="AA23" s="19" t="s">
        <v>19</v>
      </c>
      <c r="AB23" s="81">
        <v>3113</v>
      </c>
      <c r="AC23" s="77"/>
      <c r="AD23" s="18">
        <f t="shared" si="3"/>
        <v>0</v>
      </c>
      <c r="AE23" s="18" t="str">
        <f t="shared" si="4"/>
        <v/>
      </c>
      <c r="AF23" s="18" t="str">
        <f t="shared" si="5"/>
        <v/>
      </c>
      <c r="AG23" s="17"/>
      <c r="AH23" s="129"/>
      <c r="AI23" s="135"/>
      <c r="AK23" s="1"/>
    </row>
    <row r="24" spans="1:42" ht="13.5" thickBot="1" x14ac:dyDescent="0.25">
      <c r="A24" s="156"/>
      <c r="B24" s="157"/>
      <c r="C24" s="157"/>
      <c r="D24" s="157"/>
      <c r="E24" s="157"/>
      <c r="F24" s="157"/>
      <c r="G24" s="157"/>
      <c r="H24" s="157"/>
      <c r="I24" s="157"/>
      <c r="J24" s="157"/>
      <c r="K24" s="157"/>
      <c r="L24" s="157"/>
      <c r="M24" s="73"/>
      <c r="N24" s="73"/>
      <c r="O24" s="73"/>
      <c r="P24" s="3"/>
      <c r="Q24" s="153" t="str">
        <f>IF(SUM(Q23)=0,"N/A",Q23/Q22)</f>
        <v>N/A</v>
      </c>
      <c r="R24" s="153"/>
      <c r="S24" s="73" t="s">
        <v>7</v>
      </c>
      <c r="T24" s="73"/>
      <c r="U24" s="73"/>
      <c r="V24" s="73"/>
      <c r="W24" s="73"/>
      <c r="X24" s="73"/>
      <c r="Y24" s="73"/>
      <c r="Z24" s="3"/>
      <c r="AA24" s="19" t="s">
        <v>17</v>
      </c>
      <c r="AB24" s="81">
        <v>3213</v>
      </c>
      <c r="AC24" s="77"/>
      <c r="AD24" s="18">
        <f t="shared" si="3"/>
        <v>0</v>
      </c>
      <c r="AE24" s="18" t="str">
        <f t="shared" si="4"/>
        <v/>
      </c>
      <c r="AF24" s="18" t="str">
        <f t="shared" si="5"/>
        <v/>
      </c>
      <c r="AG24" s="17"/>
      <c r="AH24" s="134"/>
      <c r="AI24" s="137"/>
      <c r="AK24" s="1"/>
    </row>
    <row r="25" spans="1:42" ht="14.25" thickTop="1" thickBot="1" x14ac:dyDescent="0.25">
      <c r="A25" s="96" t="s">
        <v>15</v>
      </c>
      <c r="B25" s="73"/>
      <c r="C25" s="73"/>
      <c r="D25" s="73"/>
      <c r="E25" s="73"/>
      <c r="F25" s="73"/>
      <c r="G25" s="73"/>
      <c r="H25" s="73"/>
      <c r="I25" s="73"/>
      <c r="J25" s="73"/>
      <c r="K25" s="73"/>
      <c r="L25" s="73"/>
      <c r="M25" s="73"/>
      <c r="N25" s="73"/>
      <c r="O25" s="73"/>
      <c r="P25" s="3"/>
      <c r="Q25" s="154"/>
      <c r="R25" s="154"/>
      <c r="S25" s="29" t="s">
        <v>3</v>
      </c>
      <c r="T25" s="73"/>
      <c r="U25" s="73"/>
      <c r="V25" s="73"/>
      <c r="W25" s="73"/>
      <c r="X25" s="73"/>
      <c r="Y25" s="73"/>
      <c r="Z25" s="4"/>
      <c r="AA25" s="19" t="s">
        <v>13</v>
      </c>
      <c r="AB25" s="81">
        <v>3013</v>
      </c>
      <c r="AC25" s="77"/>
      <c r="AD25" s="18">
        <f t="shared" si="3"/>
        <v>0</v>
      </c>
      <c r="AE25" s="18" t="str">
        <f t="shared" si="4"/>
        <v/>
      </c>
      <c r="AF25" s="18" t="str">
        <f t="shared" si="5"/>
        <v/>
      </c>
      <c r="AG25" s="17"/>
      <c r="AH25" s="134"/>
      <c r="AI25" s="137"/>
      <c r="AK25" s="1"/>
    </row>
    <row r="26" spans="1:42" ht="17.25" thickTop="1" thickBot="1" x14ac:dyDescent="0.3">
      <c r="A26" s="89" t="s">
        <v>12</v>
      </c>
      <c r="B26" s="97"/>
      <c r="C26" s="73"/>
      <c r="D26" s="73"/>
      <c r="E26" s="73"/>
      <c r="F26" s="73"/>
      <c r="G26" s="73"/>
      <c r="H26" s="73"/>
      <c r="I26" s="24" t="s">
        <v>71</v>
      </c>
      <c r="J26" s="24"/>
      <c r="K26" s="24"/>
      <c r="L26" s="24"/>
      <c r="M26" s="73"/>
      <c r="N26" s="73"/>
      <c r="O26" s="73"/>
      <c r="P26" s="3"/>
      <c r="Q26" s="155">
        <v>123</v>
      </c>
      <c r="R26" s="155"/>
      <c r="S26" s="73" t="s">
        <v>1</v>
      </c>
      <c r="T26" s="73"/>
      <c r="U26" s="73"/>
      <c r="V26" s="73"/>
      <c r="W26" s="73"/>
      <c r="X26" s="73"/>
      <c r="Y26" s="73"/>
      <c r="Z26" s="73"/>
      <c r="AA26" s="19" t="s">
        <v>13</v>
      </c>
      <c r="AB26" s="81">
        <v>4513</v>
      </c>
      <c r="AC26" s="77"/>
      <c r="AD26" s="18">
        <f t="shared" si="3"/>
        <v>0</v>
      </c>
      <c r="AE26" s="18" t="str">
        <f t="shared" si="4"/>
        <v/>
      </c>
      <c r="AF26" s="18" t="str">
        <f t="shared" si="5"/>
        <v/>
      </c>
      <c r="AG26" s="17"/>
      <c r="AH26" s="134"/>
      <c r="AI26" s="137"/>
      <c r="AK26" s="1"/>
    </row>
    <row r="27" spans="1:42" ht="13.5" thickBot="1" x14ac:dyDescent="0.25">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2103</v>
      </c>
      <c r="AC27" s="77"/>
      <c r="AD27" s="18">
        <f t="shared" si="3"/>
        <v>0</v>
      </c>
      <c r="AE27" s="18" t="str">
        <f t="shared" si="4"/>
        <v/>
      </c>
      <c r="AF27" s="18" t="str">
        <f t="shared" si="5"/>
        <v/>
      </c>
      <c r="AG27" s="17"/>
      <c r="AH27" s="134"/>
      <c r="AI27" s="137"/>
      <c r="AK27" s="1"/>
    </row>
    <row r="28" spans="1:42" ht="14.25" customHeight="1" thickBot="1" x14ac:dyDescent="0.25">
      <c r="A28" s="127"/>
      <c r="B28" s="11"/>
      <c r="C28" s="79"/>
      <c r="D28" s="9"/>
      <c r="E28" s="16">
        <f t="shared" ref="E28:E43" si="15">D28*IF(OR(C28="A",C28="RA"),4,IF(OR(C28="B",C28="RB"),3,IF(OR(C28="C",C28="RC"),2,IF(OR(C28="D",C28="RD"),1,IF(AND(C28&gt;=0,C28&lt;=4,ISNUMBER(C28)),C28,0)))))</f>
        <v>0</v>
      </c>
      <c r="F28" s="15" t="str">
        <f t="shared" ref="F28:F43" si="16">IF(OR(C28="",D28=""),"",IF(OR(C28="A",C28="B",C28="C",C28="D",C28="F",C28="RA",C28="RB",C28="RC",C28="RD",C28="RF",AND(C28&gt;=0,C28&lt;=4,ISNUMBER(C28))),D28,""))</f>
        <v/>
      </c>
      <c r="G28" s="14" t="str">
        <f t="shared" ref="G28:G43" si="17">IF(OR(C28="",D28=""),"",IF(OR(C28="A",C28="B",C28="C",C28="D",C28="P",AND(C28&gt;=0,C28&lt;=4,ISNUMBER(C28))),D28,""))</f>
        <v/>
      </c>
      <c r="H28" s="23"/>
      <c r="I28" s="126"/>
      <c r="J28" s="11"/>
      <c r="K28" s="79"/>
      <c r="L28" s="9"/>
      <c r="M28" s="3">
        <f t="shared" ref="M28:M43" si="18">L28*IF(OR(K28="A",K28="RA"),4,IF(OR(K28="B",K28="RB"),3,IF(OR(K28="C",K28="RC"),2,IF(OR(K28="D",K28="RD"),1,IF(AND(K28&gt;=0,K28=4,ISNUMBER(K28)),K28,0)))))</f>
        <v>0</v>
      </c>
      <c r="N28" s="3" t="str">
        <f t="shared" ref="N28:N43" si="19">IF(OR(K28="",L28=""),"",IF(OR(K28="A",K28="B",K28="C",K28="D",K28="F",K28="RA",K28="RB",K28="RC",K28="RD",K28="RF",AND(K28&gt;=0,K28&lt;=4,ISNUMBER(K28))),L28,""))</f>
        <v/>
      </c>
      <c r="O28" s="3" t="str">
        <f t="shared" ref="O28:O43" si="20">IF(OR(K28="",L28=""),"",IF(OR(K28="A",K28="B",K28="C",K28="D",K28="P",AND(K28&gt;=0,K28&lt;=4,ISNUMBER(K28))),L28,""))</f>
        <v/>
      </c>
      <c r="P28" s="3"/>
      <c r="Q28" s="73"/>
      <c r="R28" s="73"/>
      <c r="S28" s="73"/>
      <c r="T28" s="73"/>
      <c r="U28" s="73"/>
      <c r="V28" s="73"/>
      <c r="W28" s="73"/>
      <c r="X28" s="73"/>
      <c r="Y28" s="73"/>
      <c r="Z28" s="3"/>
      <c r="AA28" s="19" t="s">
        <v>2</v>
      </c>
      <c r="AB28" s="81">
        <v>3123</v>
      </c>
      <c r="AC28" s="77"/>
      <c r="AD28" s="18">
        <f t="shared" si="3"/>
        <v>0</v>
      </c>
      <c r="AE28" s="18" t="str">
        <f t="shared" si="4"/>
        <v/>
      </c>
      <c r="AF28" s="18" t="str">
        <f t="shared" si="5"/>
        <v/>
      </c>
      <c r="AG28" s="17"/>
      <c r="AH28" s="134"/>
      <c r="AI28" s="137"/>
      <c r="AK28" s="1"/>
    </row>
    <row r="29" spans="1:42" ht="15" customHeight="1" thickBot="1" x14ac:dyDescent="0.25">
      <c r="A29" s="11"/>
      <c r="B29" s="11"/>
      <c r="C29" s="10"/>
      <c r="D29" s="9"/>
      <c r="E29" s="16">
        <f t="shared" si="15"/>
        <v>0</v>
      </c>
      <c r="F29" s="15" t="str">
        <f t="shared" si="16"/>
        <v/>
      </c>
      <c r="G29" s="14" t="str">
        <f t="shared" si="17"/>
        <v/>
      </c>
      <c r="H29" s="13"/>
      <c r="I29" s="126"/>
      <c r="J29" s="11"/>
      <c r="K29" s="79"/>
      <c r="L29" s="9"/>
      <c r="M29" s="3">
        <f t="shared" si="18"/>
        <v>0</v>
      </c>
      <c r="N29" s="3" t="str">
        <f t="shared" si="19"/>
        <v/>
      </c>
      <c r="O29" s="3" t="str">
        <f t="shared" si="20"/>
        <v/>
      </c>
      <c r="P29" s="3"/>
      <c r="Q29" s="73"/>
      <c r="R29" s="73"/>
      <c r="S29" s="73"/>
      <c r="T29" s="73"/>
      <c r="U29" s="73"/>
      <c r="V29" s="73"/>
      <c r="W29" s="73"/>
      <c r="X29" s="73"/>
      <c r="Y29" s="73"/>
      <c r="Z29" s="3"/>
      <c r="AA29" s="19" t="s">
        <v>2</v>
      </c>
      <c r="AB29" s="81">
        <v>3223</v>
      </c>
      <c r="AC29" s="77"/>
      <c r="AD29" s="18">
        <f t="shared" si="3"/>
        <v>0</v>
      </c>
      <c r="AE29" s="18" t="str">
        <f t="shared" si="4"/>
        <v/>
      </c>
      <c r="AF29" s="18" t="str">
        <f t="shared" si="5"/>
        <v/>
      </c>
      <c r="AG29" s="17"/>
      <c r="AH29" s="134"/>
      <c r="AI29" s="137"/>
      <c r="AK29" s="1"/>
    </row>
    <row r="30" spans="1:42" ht="13.5" thickBot="1" x14ac:dyDescent="0.25">
      <c r="A30" s="11"/>
      <c r="B30" s="11"/>
      <c r="C30" s="10"/>
      <c r="D30" s="9"/>
      <c r="E30" s="16">
        <f t="shared" si="15"/>
        <v>0</v>
      </c>
      <c r="F30" s="15" t="str">
        <f t="shared" si="16"/>
        <v/>
      </c>
      <c r="G30" s="14" t="str">
        <f t="shared" si="17"/>
        <v/>
      </c>
      <c r="H30" s="13"/>
      <c r="I30" s="12"/>
      <c r="J30" s="11"/>
      <c r="K30" s="10"/>
      <c r="L30" s="9"/>
      <c r="M30" s="3">
        <f t="shared" si="18"/>
        <v>0</v>
      </c>
      <c r="N30" s="3" t="str">
        <f t="shared" si="19"/>
        <v/>
      </c>
      <c r="O30" s="3" t="str">
        <f t="shared" si="20"/>
        <v/>
      </c>
      <c r="P30" s="3"/>
      <c r="Q30" s="73"/>
      <c r="R30" s="73"/>
      <c r="S30" s="73"/>
      <c r="T30" s="73"/>
      <c r="U30" s="73"/>
      <c r="V30" s="73"/>
      <c r="W30" s="73"/>
      <c r="X30" s="73"/>
      <c r="Y30" s="73"/>
      <c r="Z30" s="3"/>
      <c r="AA30" s="19"/>
      <c r="AB30" s="75"/>
      <c r="AC30" s="71"/>
      <c r="AD30" s="68"/>
      <c r="AE30" s="68"/>
      <c r="AF30" s="68"/>
      <c r="AG30" s="69"/>
      <c r="AH30" s="149"/>
      <c r="AI30" s="150"/>
      <c r="AK30" s="1"/>
    </row>
    <row r="31" spans="1:42" ht="13.5" thickBot="1" x14ac:dyDescent="0.25">
      <c r="A31" s="11"/>
      <c r="B31" s="11"/>
      <c r="C31" s="10"/>
      <c r="D31" s="9"/>
      <c r="E31" s="16">
        <f t="shared" si="15"/>
        <v>0</v>
      </c>
      <c r="F31" s="15" t="str">
        <f t="shared" si="16"/>
        <v/>
      </c>
      <c r="G31" s="14" t="str">
        <f t="shared" si="17"/>
        <v/>
      </c>
      <c r="H31" s="13"/>
      <c r="I31" s="12"/>
      <c r="J31" s="11"/>
      <c r="K31" s="10"/>
      <c r="L31" s="9"/>
      <c r="M31" s="3">
        <f t="shared" si="18"/>
        <v>0</v>
      </c>
      <c r="N31" s="3" t="str">
        <f t="shared" si="19"/>
        <v/>
      </c>
      <c r="O31" s="3" t="str">
        <f t="shared" si="20"/>
        <v/>
      </c>
      <c r="P31" s="3"/>
      <c r="Q31" s="73"/>
      <c r="R31" s="73"/>
      <c r="S31" s="73"/>
      <c r="T31" s="73"/>
      <c r="U31" s="73"/>
      <c r="V31" s="73"/>
      <c r="W31" s="73"/>
      <c r="X31" s="73"/>
      <c r="Y31" s="73"/>
      <c r="Z31" s="3"/>
      <c r="AA31" s="19"/>
      <c r="AB31" s="75"/>
      <c r="AC31" s="67"/>
      <c r="AD31" s="68"/>
      <c r="AE31" s="68"/>
      <c r="AF31" s="68"/>
      <c r="AG31" s="69"/>
      <c r="AH31" s="149"/>
      <c r="AI31" s="150"/>
      <c r="AK31" s="1"/>
    </row>
    <row r="32" spans="1:42" ht="13.5" thickBot="1" x14ac:dyDescent="0.25">
      <c r="A32" s="11"/>
      <c r="B32" s="11"/>
      <c r="C32" s="10"/>
      <c r="D32" s="9"/>
      <c r="E32" s="16">
        <f t="shared" si="15"/>
        <v>0</v>
      </c>
      <c r="F32" s="15" t="str">
        <f t="shared" si="16"/>
        <v/>
      </c>
      <c r="G32" s="14" t="str">
        <f t="shared" si="17"/>
        <v/>
      </c>
      <c r="H32" s="13"/>
      <c r="I32" s="12"/>
      <c r="J32" s="11"/>
      <c r="K32" s="10"/>
      <c r="L32" s="9"/>
      <c r="M32" s="3">
        <f t="shared" si="18"/>
        <v>0</v>
      </c>
      <c r="N32" s="3" t="str">
        <f t="shared" si="19"/>
        <v/>
      </c>
      <c r="O32" s="3" t="str">
        <f t="shared" si="20"/>
        <v/>
      </c>
      <c r="P32" s="3"/>
      <c r="Q32" s="73"/>
      <c r="R32" s="73"/>
      <c r="S32" s="73"/>
      <c r="T32" s="73"/>
      <c r="U32" s="73"/>
      <c r="V32" s="73"/>
      <c r="W32" s="73"/>
      <c r="X32" s="73"/>
      <c r="Y32" s="73"/>
      <c r="Z32" s="3"/>
      <c r="AA32" s="19"/>
      <c r="AB32" s="75"/>
      <c r="AC32" s="67"/>
      <c r="AD32" s="68"/>
      <c r="AE32" s="68"/>
      <c r="AF32" s="68"/>
      <c r="AG32" s="69"/>
      <c r="AH32" s="149"/>
      <c r="AI32" s="150"/>
      <c r="AK32" s="1"/>
    </row>
    <row r="33" spans="1:37" ht="13.5" thickBot="1" x14ac:dyDescent="0.25">
      <c r="A33" s="11"/>
      <c r="B33" s="11"/>
      <c r="C33" s="10"/>
      <c r="D33" s="9"/>
      <c r="E33" s="16">
        <f t="shared" si="15"/>
        <v>0</v>
      </c>
      <c r="F33" s="15" t="str">
        <f t="shared" si="16"/>
        <v/>
      </c>
      <c r="G33" s="14" t="str">
        <f t="shared" si="17"/>
        <v/>
      </c>
      <c r="H33" s="13"/>
      <c r="I33" s="12"/>
      <c r="J33" s="11"/>
      <c r="K33" s="10"/>
      <c r="L33" s="9"/>
      <c r="M33" s="3">
        <f t="shared" si="18"/>
        <v>0</v>
      </c>
      <c r="N33" s="3" t="str">
        <f t="shared" si="19"/>
        <v/>
      </c>
      <c r="O33" s="3" t="str">
        <f t="shared" si="20"/>
        <v/>
      </c>
      <c r="P33" s="3"/>
      <c r="Q33" s="73"/>
      <c r="R33" s="73"/>
      <c r="S33" s="73"/>
      <c r="T33" s="73"/>
      <c r="U33" s="73"/>
      <c r="V33" s="73"/>
      <c r="W33" s="73"/>
      <c r="X33" s="73"/>
      <c r="Y33" s="73"/>
      <c r="Z33" s="3"/>
      <c r="AA33" s="19"/>
      <c r="AB33" s="21"/>
      <c r="AC33" s="67"/>
      <c r="AD33" s="68"/>
      <c r="AE33" s="68"/>
      <c r="AF33" s="68"/>
      <c r="AG33" s="69"/>
      <c r="AH33" s="149"/>
      <c r="AI33" s="150"/>
      <c r="AK33" s="1"/>
    </row>
    <row r="34" spans="1:37" ht="13.5" thickBot="1" x14ac:dyDescent="0.25">
      <c r="A34" s="11"/>
      <c r="B34" s="11"/>
      <c r="C34" s="10"/>
      <c r="D34" s="9"/>
      <c r="E34" s="16">
        <f t="shared" si="15"/>
        <v>0</v>
      </c>
      <c r="F34" s="15" t="str">
        <f t="shared" si="16"/>
        <v/>
      </c>
      <c r="G34" s="14" t="str">
        <f t="shared" si="17"/>
        <v/>
      </c>
      <c r="H34" s="13"/>
      <c r="I34" s="12"/>
      <c r="J34" s="11"/>
      <c r="K34" s="10"/>
      <c r="L34" s="9"/>
      <c r="M34" s="3">
        <f t="shared" si="18"/>
        <v>0</v>
      </c>
      <c r="N34" s="3" t="str">
        <f t="shared" si="19"/>
        <v/>
      </c>
      <c r="O34" s="3" t="str">
        <f t="shared" si="20"/>
        <v/>
      </c>
      <c r="P34" s="3"/>
      <c r="Q34" s="73"/>
      <c r="R34" s="73"/>
      <c r="S34" s="73"/>
      <c r="T34" s="73"/>
      <c r="U34" s="73"/>
      <c r="V34" s="73"/>
      <c r="W34" s="73"/>
      <c r="X34" s="73"/>
      <c r="Y34" s="73"/>
      <c r="Z34" s="3"/>
      <c r="AA34" s="19"/>
      <c r="AB34" s="21"/>
      <c r="AC34" s="72" t="s">
        <v>65</v>
      </c>
      <c r="AD34" s="68"/>
      <c r="AE34" s="68"/>
      <c r="AF34" s="68"/>
      <c r="AG34" s="69"/>
      <c r="AH34" s="75"/>
      <c r="AI34" s="80" t="s">
        <v>64</v>
      </c>
      <c r="AK34" s="1"/>
    </row>
    <row r="35" spans="1:37" ht="13.5" thickBot="1" x14ac:dyDescent="0.25">
      <c r="A35" s="11"/>
      <c r="B35" s="11"/>
      <c r="C35" s="10"/>
      <c r="D35" s="9"/>
      <c r="E35" s="16">
        <f t="shared" si="15"/>
        <v>0</v>
      </c>
      <c r="F35" s="15" t="str">
        <f t="shared" si="16"/>
        <v/>
      </c>
      <c r="G35" s="14" t="str">
        <f t="shared" si="17"/>
        <v/>
      </c>
      <c r="H35" s="13"/>
      <c r="I35" s="12"/>
      <c r="J35" s="11"/>
      <c r="K35" s="10"/>
      <c r="L35" s="9"/>
      <c r="M35" s="3">
        <f t="shared" si="18"/>
        <v>0</v>
      </c>
      <c r="N35" s="3" t="str">
        <f t="shared" si="19"/>
        <v/>
      </c>
      <c r="O35" s="3" t="str">
        <f t="shared" si="20"/>
        <v/>
      </c>
      <c r="P35" s="3"/>
      <c r="Q35" s="73"/>
      <c r="R35" s="73"/>
      <c r="S35" s="73"/>
      <c r="T35" s="73"/>
      <c r="U35" s="73"/>
      <c r="V35" s="73"/>
      <c r="W35" s="73"/>
      <c r="X35" s="73"/>
      <c r="Y35" s="73"/>
      <c r="Z35" s="3"/>
      <c r="AA35" s="104"/>
      <c r="AB35" s="22"/>
      <c r="AC35" s="76"/>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4"/>
      <c r="AI35" s="137"/>
      <c r="AK35" s="1"/>
    </row>
    <row r="36" spans="1:37" ht="13.5" thickBot="1" x14ac:dyDescent="0.25">
      <c r="A36" s="11"/>
      <c r="B36" s="11"/>
      <c r="C36" s="10"/>
      <c r="D36" s="9"/>
      <c r="E36" s="16">
        <f t="shared" si="15"/>
        <v>0</v>
      </c>
      <c r="F36" s="15" t="str">
        <f t="shared" si="16"/>
        <v/>
      </c>
      <c r="G36" s="14" t="str">
        <f t="shared" si="17"/>
        <v/>
      </c>
      <c r="H36" s="13"/>
      <c r="I36" s="12"/>
      <c r="J36" s="11"/>
      <c r="K36" s="10"/>
      <c r="L36" s="9"/>
      <c r="M36" s="3">
        <f t="shared" si="18"/>
        <v>0</v>
      </c>
      <c r="N36" s="3" t="str">
        <f t="shared" si="19"/>
        <v/>
      </c>
      <c r="O36" s="3" t="str">
        <f t="shared" si="20"/>
        <v/>
      </c>
      <c r="P36" s="3"/>
      <c r="Q36" s="73"/>
      <c r="R36" s="73"/>
      <c r="S36" s="73"/>
      <c r="T36" s="73"/>
      <c r="U36" s="73"/>
      <c r="V36" s="73"/>
      <c r="W36" s="73"/>
      <c r="X36" s="73"/>
      <c r="Y36" s="73"/>
      <c r="Z36" s="3"/>
      <c r="AA36" s="104"/>
      <c r="AB36" s="22"/>
      <c r="AC36" s="77"/>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4"/>
      <c r="AI36" s="135"/>
      <c r="AK36" s="1"/>
    </row>
    <row r="37" spans="1:37" ht="13.5" thickBot="1" x14ac:dyDescent="0.25">
      <c r="A37" s="11"/>
      <c r="B37" s="11"/>
      <c r="C37" s="10"/>
      <c r="D37" s="9"/>
      <c r="E37" s="16">
        <f t="shared" si="15"/>
        <v>0</v>
      </c>
      <c r="F37" s="15" t="str">
        <f t="shared" si="16"/>
        <v/>
      </c>
      <c r="G37" s="14" t="str">
        <f t="shared" si="17"/>
        <v/>
      </c>
      <c r="H37" s="13"/>
      <c r="I37" s="12"/>
      <c r="J37" s="11"/>
      <c r="K37" s="10"/>
      <c r="L37" s="9"/>
      <c r="M37" s="3">
        <f t="shared" si="18"/>
        <v>0</v>
      </c>
      <c r="N37" s="3" t="str">
        <f t="shared" si="19"/>
        <v/>
      </c>
      <c r="O37" s="3" t="str">
        <f t="shared" si="20"/>
        <v/>
      </c>
      <c r="P37" s="3"/>
      <c r="Q37" s="73"/>
      <c r="R37" s="73"/>
      <c r="S37" s="73"/>
      <c r="T37" s="73"/>
      <c r="U37" s="73"/>
      <c r="V37" s="73"/>
      <c r="W37" s="73"/>
      <c r="X37" s="73"/>
      <c r="Y37" s="73"/>
      <c r="Z37" s="3"/>
      <c r="AA37" s="104"/>
      <c r="AB37" s="22"/>
      <c r="AC37" s="76"/>
      <c r="AD37" s="18">
        <f>IF(AG37&lt;&gt;"",AG37,3)*IF(AC37="A",4,IF(AC37="B",3,IF(AC37="C",2,IF(AC37="D",1,IF(AND(AC37&gt;=0,AC37&lt;=4,ISNUMBER(AC37)),AC37,0)))))</f>
        <v>0</v>
      </c>
      <c r="AE37" s="18" t="str">
        <f>IF(OR(AC37="A",AC37="B",AC37="C",AC37="D",AC37="F",AND(AC37&gt;=0,AC37&lt;=4,ISNUMBER(AC37))),IF(AG37&lt;&gt;"",AG37,3),"")</f>
        <v/>
      </c>
      <c r="AF37" s="18" t="str">
        <f>IF(OR(AC37="A",AC37="B",AC37="C",AC37="D",AC37="P",AND(AC37&gt;=0,AC37&lt;=4,ISNUMBER(AC37))),IF(AG37&lt;&gt;"",AG37,3),"")</f>
        <v/>
      </c>
      <c r="AG37" s="20"/>
      <c r="AH37" s="134"/>
      <c r="AI37" s="137"/>
      <c r="AK37" s="1"/>
    </row>
    <row r="38" spans="1:37" ht="13.5" thickBot="1" x14ac:dyDescent="0.25">
      <c r="A38" s="11"/>
      <c r="B38" s="11"/>
      <c r="C38" s="10"/>
      <c r="D38" s="9"/>
      <c r="E38" s="16">
        <f t="shared" si="15"/>
        <v>0</v>
      </c>
      <c r="F38" s="15" t="str">
        <f t="shared" si="16"/>
        <v/>
      </c>
      <c r="G38" s="14" t="str">
        <f t="shared" si="17"/>
        <v/>
      </c>
      <c r="H38" s="13"/>
      <c r="I38" s="12"/>
      <c r="J38" s="11"/>
      <c r="K38" s="10"/>
      <c r="L38" s="9"/>
      <c r="M38" s="3">
        <f t="shared" si="18"/>
        <v>0</v>
      </c>
      <c r="N38" s="3" t="str">
        <f t="shared" si="19"/>
        <v/>
      </c>
      <c r="O38" s="3" t="str">
        <f t="shared" si="20"/>
        <v/>
      </c>
      <c r="P38" s="3"/>
      <c r="Q38" s="73"/>
      <c r="R38" s="73"/>
      <c r="S38" s="73"/>
      <c r="T38" s="73"/>
      <c r="U38" s="73"/>
      <c r="V38" s="73"/>
      <c r="W38" s="73"/>
      <c r="X38" s="73"/>
      <c r="Y38" s="73"/>
      <c r="Z38" s="3"/>
      <c r="AA38" s="19"/>
      <c r="AB38" s="75"/>
      <c r="AC38" s="67"/>
      <c r="AD38" s="68"/>
      <c r="AE38" s="68"/>
      <c r="AF38" s="68"/>
      <c r="AG38" s="69"/>
      <c r="AH38" s="149"/>
      <c r="AI38" s="150"/>
      <c r="AK38" s="1"/>
    </row>
    <row r="39" spans="1:37" ht="13.5" thickBot="1" x14ac:dyDescent="0.25">
      <c r="A39" s="11"/>
      <c r="B39" s="11"/>
      <c r="C39" s="10"/>
      <c r="D39" s="9"/>
      <c r="E39" s="16">
        <f t="shared" si="15"/>
        <v>0</v>
      </c>
      <c r="F39" s="15" t="str">
        <f t="shared" si="16"/>
        <v/>
      </c>
      <c r="G39" s="14" t="str">
        <f t="shared" si="17"/>
        <v/>
      </c>
      <c r="H39" s="13"/>
      <c r="I39" s="12"/>
      <c r="J39" s="11"/>
      <c r="K39" s="10"/>
      <c r="L39" s="9"/>
      <c r="M39" s="3">
        <f t="shared" si="18"/>
        <v>0</v>
      </c>
      <c r="N39" s="3" t="str">
        <f t="shared" si="19"/>
        <v/>
      </c>
      <c r="O39" s="3" t="str">
        <f t="shared" si="20"/>
        <v/>
      </c>
      <c r="P39" s="3"/>
      <c r="Q39" s="73"/>
      <c r="R39" s="73"/>
      <c r="S39" s="73"/>
      <c r="T39" s="73"/>
      <c r="U39" s="73"/>
      <c r="V39" s="73"/>
      <c r="W39" s="73"/>
      <c r="X39" s="73"/>
      <c r="Y39" s="73"/>
      <c r="Z39" s="3"/>
      <c r="AA39" s="70"/>
      <c r="AB39" s="75"/>
      <c r="AC39" s="67"/>
      <c r="AD39" s="68"/>
      <c r="AE39" s="68"/>
      <c r="AF39" s="68"/>
      <c r="AG39" s="69"/>
      <c r="AH39" s="149"/>
      <c r="AI39" s="150"/>
      <c r="AK39" s="1"/>
    </row>
    <row r="40" spans="1:37" ht="13.5" thickBot="1" x14ac:dyDescent="0.25">
      <c r="A40" s="11"/>
      <c r="B40" s="11"/>
      <c r="C40" s="10"/>
      <c r="D40" s="9"/>
      <c r="E40" s="16">
        <f t="shared" si="15"/>
        <v>0</v>
      </c>
      <c r="F40" s="15" t="str">
        <f t="shared" si="16"/>
        <v/>
      </c>
      <c r="G40" s="14" t="str">
        <f t="shared" si="17"/>
        <v/>
      </c>
      <c r="H40" s="13"/>
      <c r="I40" s="12"/>
      <c r="J40" s="11"/>
      <c r="K40" s="10"/>
      <c r="L40" s="9"/>
      <c r="M40" s="3">
        <f t="shared" si="18"/>
        <v>0</v>
      </c>
      <c r="N40" s="3" t="str">
        <f t="shared" si="19"/>
        <v/>
      </c>
      <c r="O40" s="3" t="str">
        <f t="shared" si="20"/>
        <v/>
      </c>
      <c r="P40" s="3"/>
      <c r="Q40" s="73"/>
      <c r="R40" s="73"/>
      <c r="S40" s="73"/>
      <c r="T40" s="73"/>
      <c r="U40" s="73"/>
      <c r="V40" s="73"/>
      <c r="W40" s="73"/>
      <c r="X40" s="73"/>
      <c r="Y40" s="73"/>
      <c r="Z40" s="3"/>
      <c r="AA40" s="70"/>
      <c r="AB40" s="75"/>
      <c r="AC40" s="67"/>
      <c r="AD40" s="68"/>
      <c r="AE40" s="68"/>
      <c r="AF40" s="68"/>
      <c r="AG40" s="69"/>
      <c r="AH40" s="149"/>
      <c r="AI40" s="150"/>
      <c r="AK40" s="1"/>
    </row>
    <row r="41" spans="1:37" ht="13.5" thickBot="1" x14ac:dyDescent="0.25">
      <c r="A41" s="11"/>
      <c r="B41" s="11"/>
      <c r="C41" s="10"/>
      <c r="D41" s="9"/>
      <c r="E41" s="16">
        <f t="shared" si="15"/>
        <v>0</v>
      </c>
      <c r="F41" s="15" t="str">
        <f t="shared" si="16"/>
        <v/>
      </c>
      <c r="G41" s="14" t="str">
        <f t="shared" si="17"/>
        <v/>
      </c>
      <c r="H41" s="13"/>
      <c r="I41" s="12"/>
      <c r="J41" s="11"/>
      <c r="K41" s="10"/>
      <c r="L41" s="9"/>
      <c r="M41" s="3">
        <f t="shared" si="18"/>
        <v>0</v>
      </c>
      <c r="N41" s="3" t="str">
        <f t="shared" si="19"/>
        <v/>
      </c>
      <c r="O41" s="3" t="str">
        <f t="shared" si="20"/>
        <v/>
      </c>
      <c r="P41" s="3"/>
      <c r="Q41" s="99"/>
      <c r="R41" s="99"/>
      <c r="S41" s="99"/>
      <c r="T41" s="99"/>
      <c r="U41" s="99"/>
      <c r="V41" s="99"/>
      <c r="W41" s="99"/>
      <c r="X41" s="99"/>
      <c r="Y41" s="99"/>
      <c r="Z41" s="3"/>
      <c r="AA41" s="70"/>
      <c r="AB41" s="75"/>
      <c r="AC41" s="67"/>
      <c r="AD41" s="68"/>
      <c r="AE41" s="68"/>
      <c r="AF41" s="68"/>
      <c r="AG41" s="69"/>
      <c r="AH41" s="150"/>
      <c r="AI41" s="150"/>
      <c r="AK41" s="1"/>
    </row>
    <row r="42" spans="1:37" ht="13.5" thickBot="1" x14ac:dyDescent="0.25">
      <c r="A42" s="11"/>
      <c r="B42" s="11"/>
      <c r="C42" s="10"/>
      <c r="D42" s="9"/>
      <c r="E42" s="16">
        <f t="shared" si="15"/>
        <v>0</v>
      </c>
      <c r="F42" s="15" t="str">
        <f t="shared" si="16"/>
        <v/>
      </c>
      <c r="G42" s="14" t="str">
        <f t="shared" si="17"/>
        <v/>
      </c>
      <c r="H42" s="13"/>
      <c r="I42" s="12"/>
      <c r="J42" s="11"/>
      <c r="K42" s="10"/>
      <c r="L42" s="9"/>
      <c r="M42" s="3">
        <f t="shared" si="18"/>
        <v>0</v>
      </c>
      <c r="N42" s="3" t="str">
        <f t="shared" si="19"/>
        <v/>
      </c>
      <c r="O42" s="3" t="str">
        <f t="shared" si="20"/>
        <v/>
      </c>
      <c r="P42" s="3"/>
      <c r="Q42" s="4"/>
      <c r="R42" s="4"/>
      <c r="S42" s="4"/>
      <c r="T42" s="4"/>
      <c r="U42" s="4"/>
      <c r="V42" s="4"/>
      <c r="W42" s="4"/>
      <c r="X42" s="4"/>
      <c r="Y42" s="4"/>
      <c r="Z42" s="3"/>
      <c r="AA42" s="19"/>
      <c r="AB42" s="75"/>
      <c r="AC42" s="67"/>
      <c r="AD42" s="68"/>
      <c r="AE42" s="68"/>
      <c r="AF42" s="68"/>
      <c r="AG42" s="69"/>
      <c r="AH42" s="149"/>
      <c r="AI42" s="150"/>
      <c r="AK42" s="1"/>
    </row>
    <row r="43" spans="1:37" x14ac:dyDescent="0.2">
      <c r="A43" s="11"/>
      <c r="B43" s="11"/>
      <c r="C43" s="10"/>
      <c r="D43" s="9"/>
      <c r="E43" s="16">
        <f t="shared" si="15"/>
        <v>0</v>
      </c>
      <c r="F43" s="15" t="str">
        <f t="shared" si="16"/>
        <v/>
      </c>
      <c r="G43" s="14" t="str">
        <f t="shared" si="17"/>
        <v/>
      </c>
      <c r="H43" s="13"/>
      <c r="I43" s="12"/>
      <c r="J43" s="11"/>
      <c r="K43" s="10"/>
      <c r="L43" s="9"/>
      <c r="M43" s="3">
        <f t="shared" si="18"/>
        <v>0</v>
      </c>
      <c r="N43" s="3" t="str">
        <f t="shared" si="19"/>
        <v/>
      </c>
      <c r="O43" s="3" t="str">
        <f t="shared" si="20"/>
        <v/>
      </c>
      <c r="P43" s="3"/>
      <c r="Q43" s="4"/>
      <c r="R43" s="4"/>
      <c r="S43" s="4"/>
      <c r="T43" s="4"/>
      <c r="U43" s="4"/>
      <c r="V43" s="4"/>
      <c r="W43" s="4"/>
      <c r="X43" s="4"/>
      <c r="Y43" s="4"/>
      <c r="Z43" s="3"/>
      <c r="AA43" s="3"/>
      <c r="AB43" s="74"/>
      <c r="AC43" s="8"/>
      <c r="AD43" s="3"/>
      <c r="AE43" s="3"/>
      <c r="AF43" s="3"/>
      <c r="AG43" s="7"/>
      <c r="AH43" s="152"/>
      <c r="AI43" s="152"/>
      <c r="AK43" s="1"/>
    </row>
    <row r="44" spans="1:37" x14ac:dyDescent="0.2">
      <c r="A44" s="121"/>
      <c r="B44" s="1"/>
      <c r="C44" s="1"/>
      <c r="D44" s="1"/>
      <c r="E44" s="3"/>
      <c r="F44" s="3"/>
      <c r="G44" s="3"/>
      <c r="H44" s="3"/>
      <c r="I44" s="1"/>
      <c r="J44" s="1"/>
      <c r="K44" s="1"/>
      <c r="L44" s="1"/>
      <c r="M44" s="3"/>
      <c r="N44" s="3"/>
      <c r="O44" s="3"/>
      <c r="P44" s="3"/>
      <c r="Q44" s="6"/>
      <c r="R44" s="6"/>
      <c r="S44" s="6"/>
      <c r="T44" s="6"/>
      <c r="U44" s="6"/>
      <c r="V44" s="6"/>
      <c r="W44" s="6"/>
      <c r="X44" s="6"/>
      <c r="Y44" s="6"/>
      <c r="Z44" s="3"/>
      <c r="AA44" s="3"/>
      <c r="AB44" s="3"/>
      <c r="AC44" s="8"/>
      <c r="AD44" s="3"/>
      <c r="AE44" s="3"/>
      <c r="AF44" s="3"/>
      <c r="AG44" s="7"/>
      <c r="AH44" s="152"/>
      <c r="AI44" s="152"/>
      <c r="AK44" s="1"/>
    </row>
    <row r="45" spans="1:37" s="1" customFormat="1" x14ac:dyDescent="0.2">
      <c r="E45" s="3"/>
      <c r="F45" s="3"/>
      <c r="G45" s="3"/>
      <c r="H45" s="3"/>
      <c r="O45" s="3"/>
      <c r="P45" s="3"/>
      <c r="Q45" s="4"/>
      <c r="R45" s="4"/>
      <c r="S45" s="4"/>
      <c r="T45" s="4"/>
      <c r="U45" s="4"/>
      <c r="V45" s="4"/>
      <c r="W45" s="4"/>
      <c r="X45" s="4"/>
      <c r="Y45" s="4"/>
      <c r="AA45" s="3"/>
      <c r="AB45" s="8"/>
      <c r="AC45" s="8"/>
      <c r="AD45" s="3"/>
      <c r="AE45" s="3"/>
      <c r="AF45" s="3"/>
      <c r="AG45" s="7"/>
      <c r="AH45" s="152"/>
      <c r="AI45" s="152"/>
    </row>
    <row r="46" spans="1:37" x14ac:dyDescent="0.2">
      <c r="A46" s="1"/>
      <c r="B46" s="1"/>
      <c r="C46" s="1"/>
      <c r="D46" s="1"/>
      <c r="E46" s="3"/>
      <c r="F46" s="3"/>
      <c r="G46" s="3"/>
      <c r="H46" s="3"/>
      <c r="I46" s="1"/>
      <c r="J46" s="1"/>
      <c r="K46" s="1"/>
      <c r="L46" s="1"/>
      <c r="P46" s="1"/>
      <c r="Q46" s="6"/>
      <c r="R46" s="6"/>
      <c r="S46" s="6"/>
      <c r="T46" s="6"/>
      <c r="U46" s="6"/>
      <c r="V46" s="6"/>
      <c r="W46" s="6"/>
      <c r="X46" s="6"/>
      <c r="Y46" s="6"/>
      <c r="Z46" s="1"/>
      <c r="AA46" s="3"/>
      <c r="AB46" s="8"/>
      <c r="AC46" s="8"/>
      <c r="AD46" s="3"/>
      <c r="AE46" s="3"/>
      <c r="AF46" s="3"/>
      <c r="AG46" s="7"/>
      <c r="AH46" s="151"/>
      <c r="AI46" s="151"/>
    </row>
    <row r="47" spans="1:37" x14ac:dyDescent="0.2">
      <c r="Q47" s="4"/>
      <c r="R47" s="4"/>
      <c r="S47" s="4"/>
      <c r="T47" s="4"/>
      <c r="U47" s="4"/>
      <c r="V47" s="4"/>
      <c r="W47" s="4"/>
      <c r="X47" s="4"/>
      <c r="Y47" s="4"/>
      <c r="AA47" s="3"/>
      <c r="AB47" s="3"/>
      <c r="AC47" s="3"/>
      <c r="AD47" s="3"/>
      <c r="AE47" s="3"/>
      <c r="AF47" s="3"/>
      <c r="AG47" s="3"/>
      <c r="AH47" s="3"/>
      <c r="AI47" s="3"/>
    </row>
    <row r="48" spans="1:37" x14ac:dyDescent="0.2">
      <c r="Q48" s="4"/>
      <c r="R48" s="4"/>
      <c r="S48" s="4"/>
      <c r="T48" s="4"/>
      <c r="U48" s="4"/>
      <c r="V48" s="4"/>
      <c r="W48" s="4"/>
      <c r="X48" s="4"/>
      <c r="Y48" s="4"/>
      <c r="AA48" s="3"/>
      <c r="AB48" s="5"/>
      <c r="AC48" s="5"/>
      <c r="AD48" s="5"/>
      <c r="AE48" s="5"/>
      <c r="AF48" s="5"/>
      <c r="AG48" s="5"/>
      <c r="AH48" s="5"/>
      <c r="AI48" s="5"/>
    </row>
    <row r="49" spans="1:35" x14ac:dyDescent="0.2">
      <c r="M49" s="1"/>
      <c r="N49" s="1"/>
      <c r="O49" s="3"/>
      <c r="Q49" s="4"/>
      <c r="R49" s="4"/>
      <c r="S49" s="4"/>
      <c r="T49" s="4"/>
      <c r="U49" s="4"/>
      <c r="V49" s="4"/>
      <c r="W49" s="4"/>
      <c r="X49" s="4"/>
      <c r="Y49" s="4"/>
      <c r="AA49" s="3"/>
      <c r="AB49" s="3"/>
      <c r="AC49" s="3"/>
      <c r="AD49" s="3"/>
      <c r="AE49" s="3"/>
      <c r="AF49" s="3"/>
      <c r="AG49" s="3"/>
      <c r="AH49" s="3"/>
      <c r="AI49" s="3"/>
    </row>
    <row r="50" spans="1:35" x14ac:dyDescent="0.2">
      <c r="A50" s="1"/>
      <c r="B50" s="1"/>
      <c r="C50" s="1"/>
      <c r="D50" s="1"/>
      <c r="E50" s="3"/>
      <c r="F50" s="3"/>
      <c r="G50" s="3"/>
      <c r="H50" s="3"/>
      <c r="I50" s="1"/>
      <c r="J50" s="1"/>
      <c r="K50" s="1"/>
      <c r="L50" s="1"/>
      <c r="M50" s="1"/>
      <c r="N50" s="1"/>
      <c r="O50" s="3"/>
      <c r="P50" s="1"/>
      <c r="Q50" s="4"/>
      <c r="R50" s="4"/>
      <c r="S50" s="4"/>
      <c r="T50" s="4"/>
      <c r="U50" s="4"/>
      <c r="V50" s="4"/>
      <c r="W50" s="4"/>
      <c r="X50" s="4"/>
      <c r="Y50" s="4"/>
      <c r="Z50" s="1"/>
      <c r="AA50" s="5"/>
      <c r="AB50" s="3"/>
      <c r="AC50" s="3"/>
      <c r="AD50" s="3"/>
      <c r="AE50" s="3"/>
      <c r="AF50" s="3"/>
      <c r="AG50" s="3"/>
      <c r="AH50" s="3"/>
      <c r="AI50" s="3"/>
    </row>
    <row r="51" spans="1:35" x14ac:dyDescent="0.2">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
      <c r="A52" s="1"/>
      <c r="B52" s="1"/>
      <c r="C52" s="1"/>
      <c r="D52" s="1"/>
      <c r="E52" s="3"/>
      <c r="F52" s="3"/>
      <c r="G52" s="3"/>
      <c r="H52" s="3"/>
      <c r="I52" s="1"/>
      <c r="J52" s="1"/>
      <c r="K52" s="1"/>
      <c r="L52" s="1"/>
      <c r="M52" s="1"/>
      <c r="N52" s="1"/>
      <c r="O52" s="3"/>
      <c r="P52" s="1"/>
      <c r="Q52" s="1"/>
      <c r="R52" s="1"/>
      <c r="S52" s="1"/>
      <c r="T52" s="1"/>
      <c r="U52" s="1"/>
      <c r="V52" s="1"/>
      <c r="W52" s="1"/>
      <c r="X52" s="1"/>
      <c r="Y52" s="1"/>
      <c r="Z52" s="1"/>
      <c r="AA52" s="3"/>
      <c r="AB52" s="1"/>
      <c r="AC52" s="1"/>
      <c r="AD52" s="1"/>
      <c r="AE52" s="1"/>
      <c r="AF52" s="1"/>
      <c r="AH52" s="1"/>
      <c r="AI52" s="1"/>
    </row>
    <row r="53" spans="1:35" x14ac:dyDescent="0.2">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c r="AC53" s="1"/>
      <c r="AD53" s="1"/>
      <c r="AE53" s="1"/>
      <c r="AF53" s="1"/>
      <c r="AH53" s="1"/>
      <c r="AI53" s="1"/>
    </row>
    <row r="54" spans="1:35" x14ac:dyDescent="0.2">
      <c r="A54" s="1"/>
      <c r="B54" s="1"/>
      <c r="C54" s="1"/>
      <c r="D54" s="1"/>
      <c r="E54" s="3"/>
      <c r="F54" s="3"/>
      <c r="G54" s="3"/>
      <c r="H54" s="3"/>
      <c r="I54" s="1"/>
      <c r="J54" s="1"/>
      <c r="K54" s="1"/>
      <c r="L54" s="1"/>
      <c r="M54" s="1"/>
      <c r="N54" s="1"/>
      <c r="O54" s="3"/>
      <c r="P54" s="1"/>
      <c r="Z54" s="1"/>
      <c r="AA54" s="1"/>
      <c r="AB54" s="1"/>
    </row>
    <row r="55" spans="1:35" x14ac:dyDescent="0.2">
      <c r="A55" s="1"/>
      <c r="B55" s="1"/>
      <c r="C55" s="1"/>
      <c r="D55" s="1"/>
      <c r="E55" s="3"/>
      <c r="F55" s="3"/>
      <c r="G55" s="3"/>
      <c r="H55" s="3"/>
      <c r="I55" s="1"/>
      <c r="J55" s="1"/>
      <c r="K55" s="1"/>
      <c r="L55" s="1"/>
      <c r="M55" s="1"/>
      <c r="N55" s="1"/>
      <c r="O55" s="3"/>
      <c r="P55" s="1"/>
      <c r="Z55" s="1"/>
    </row>
    <row r="56" spans="1:35" x14ac:dyDescent="0.2">
      <c r="A56" s="1"/>
      <c r="B56" s="1"/>
      <c r="C56" s="1"/>
      <c r="D56" s="1"/>
      <c r="E56" s="3"/>
      <c r="F56" s="3"/>
      <c r="G56" s="3"/>
      <c r="H56" s="3"/>
      <c r="I56" s="1"/>
      <c r="J56" s="1"/>
      <c r="K56" s="1"/>
      <c r="L56" s="1"/>
      <c r="P56" s="1"/>
      <c r="Z56" s="1"/>
    </row>
  </sheetData>
  <sheetProtection password="C32A" sheet="1" objects="1" scenarios="1"/>
  <mergeCells count="96">
    <mergeCell ref="AR16:AS16"/>
    <mergeCell ref="I14:L14"/>
    <mergeCell ref="AH46:AI46"/>
    <mergeCell ref="AH43:AI43"/>
    <mergeCell ref="AH44:AI44"/>
    <mergeCell ref="AH42:AI42"/>
    <mergeCell ref="AH45:AI45"/>
    <mergeCell ref="AH41:AI41"/>
    <mergeCell ref="AH37:AI37"/>
    <mergeCell ref="Q24:R24"/>
    <mergeCell ref="Q25:R25"/>
    <mergeCell ref="Q26:R26"/>
    <mergeCell ref="AH40:AI40"/>
    <mergeCell ref="A24:L24"/>
    <mergeCell ref="Q22:R22"/>
    <mergeCell ref="C21:D21"/>
    <mergeCell ref="Q23:R23"/>
    <mergeCell ref="AH39:AI39"/>
    <mergeCell ref="AH38:AI38"/>
    <mergeCell ref="AH27:AI27"/>
    <mergeCell ref="AH35:AI35"/>
    <mergeCell ref="AH36:AI36"/>
    <mergeCell ref="AH28:AI28"/>
    <mergeCell ref="AH33:AI33"/>
    <mergeCell ref="AH26:AI26"/>
    <mergeCell ref="AH32:AI32"/>
    <mergeCell ref="AH29:AI29"/>
    <mergeCell ref="AH30:AI30"/>
    <mergeCell ref="AH31:AI31"/>
    <mergeCell ref="I23:L23"/>
    <mergeCell ref="C19:D19"/>
    <mergeCell ref="C23:D23"/>
    <mergeCell ref="C22:D22"/>
    <mergeCell ref="I22:L22"/>
    <mergeCell ref="C20:D20"/>
    <mergeCell ref="Q20:R20"/>
    <mergeCell ref="Q21:R21"/>
    <mergeCell ref="C14:D14"/>
    <mergeCell ref="I15:L15"/>
    <mergeCell ref="C18:D18"/>
    <mergeCell ref="I19:L19"/>
    <mergeCell ref="C16:D16"/>
    <mergeCell ref="Q18:W18"/>
    <mergeCell ref="I21:L21"/>
    <mergeCell ref="I20:L20"/>
    <mergeCell ref="I18:L18"/>
    <mergeCell ref="C17:D17"/>
    <mergeCell ref="I17:L17"/>
    <mergeCell ref="C7:D7"/>
    <mergeCell ref="C8:D8"/>
    <mergeCell ref="C9:D9"/>
    <mergeCell ref="B1:Q1"/>
    <mergeCell ref="I10:L10"/>
    <mergeCell ref="I7:L7"/>
    <mergeCell ref="I8:L8"/>
    <mergeCell ref="I9:L9"/>
    <mergeCell ref="C12:D12"/>
    <mergeCell ref="I12:L12"/>
    <mergeCell ref="C15:D15"/>
    <mergeCell ref="C10:D10"/>
    <mergeCell ref="C11:D11"/>
    <mergeCell ref="I11:L11"/>
    <mergeCell ref="AH10:AI10"/>
    <mergeCell ref="AH24:AI24"/>
    <mergeCell ref="AH25:AI25"/>
    <mergeCell ref="AH22:AI22"/>
    <mergeCell ref="AH11:AI11"/>
    <mergeCell ref="AH21:AI21"/>
    <mergeCell ref="AH23:AI23"/>
    <mergeCell ref="AH12:AI12"/>
    <mergeCell ref="AH15:AI15"/>
    <mergeCell ref="AH17:AI17"/>
    <mergeCell ref="AH20:AI20"/>
    <mergeCell ref="AH18:AI18"/>
    <mergeCell ref="AH16:AI16"/>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8:AI8"/>
    <mergeCell ref="AH9:AI9"/>
    <mergeCell ref="X16:Y16"/>
    <mergeCell ref="I13:L13"/>
    <mergeCell ref="C13:D13"/>
    <mergeCell ref="AH19:AI19"/>
    <mergeCell ref="I16:L16"/>
  </mergeCells>
  <conditionalFormatting sqref="AB44 AB40:AB41">
    <cfRule type="expression" dxfId="83" priority="92" stopIfTrue="1">
      <formula>(AD40="")</formula>
    </cfRule>
    <cfRule type="expression" dxfId="82" priority="93" stopIfTrue="1">
      <formula>(NOT(OR(AD40="A",AD40="B",AD40="C",AD40="D",AD40="X",AD40="P")))</formula>
    </cfRule>
  </conditionalFormatting>
  <conditionalFormatting sqref="AA42:AA48">
    <cfRule type="expression" dxfId="81" priority="94" stopIfTrue="1">
      <formula>(AC40="")</formula>
    </cfRule>
    <cfRule type="expression" dxfId="80" priority="95" stopIfTrue="1">
      <formula>(NOT(OR(AC40="A",AC40="B",AC40="C",AC40="D",AC40="X",AC40="P",AND(AC40&gt;=0,AC40&lt;=4,ISNUMBER(AC40)))))</formula>
    </cfRule>
  </conditionalFormatting>
  <conditionalFormatting sqref="A28:A43 I28:I43 AA35:AA37 A7:A16 A18:A23 Q7:Q16">
    <cfRule type="expression" dxfId="79" priority="91" stopIfTrue="1">
      <formula>(C7="")</formula>
    </cfRule>
  </conditionalFormatting>
  <conditionalFormatting sqref="B28:B43 J28:J43 AB35:AB37 B7:B16 B18:B23 R7:R16">
    <cfRule type="expression" dxfId="78" priority="90" stopIfTrue="1">
      <formula>(C7="")</formula>
    </cfRule>
  </conditionalFormatting>
  <conditionalFormatting sqref="A9:A10 A12">
    <cfRule type="expression" dxfId="77" priority="89" stopIfTrue="1">
      <formula>(C9="")</formula>
    </cfRule>
  </conditionalFormatting>
  <conditionalFormatting sqref="B9:B10 B12">
    <cfRule type="expression" dxfId="76" priority="88" stopIfTrue="1">
      <formula>(C9="")</formula>
    </cfRule>
  </conditionalFormatting>
  <conditionalFormatting sqref="A18:A19">
    <cfRule type="expression" dxfId="75" priority="87" stopIfTrue="1">
      <formula>(C18="")</formula>
    </cfRule>
  </conditionalFormatting>
  <conditionalFormatting sqref="B18:B19">
    <cfRule type="expression" dxfId="74" priority="86" stopIfTrue="1">
      <formula>(C18="")</formula>
    </cfRule>
  </conditionalFormatting>
  <conditionalFormatting sqref="A11">
    <cfRule type="expression" dxfId="73" priority="85" stopIfTrue="1">
      <formula>(C11="")</formula>
    </cfRule>
  </conditionalFormatting>
  <conditionalFormatting sqref="B11">
    <cfRule type="expression" dxfId="72" priority="84" stopIfTrue="1">
      <formula>(C11="")</formula>
    </cfRule>
  </conditionalFormatting>
  <conditionalFormatting sqref="A28">
    <cfRule type="expression" dxfId="71" priority="83" stopIfTrue="1">
      <formula>(C28="")</formula>
    </cfRule>
  </conditionalFormatting>
  <conditionalFormatting sqref="B28">
    <cfRule type="expression" dxfId="70" priority="82" stopIfTrue="1">
      <formula>(C28="")</formula>
    </cfRule>
  </conditionalFormatting>
  <conditionalFormatting sqref="I28">
    <cfRule type="expression" dxfId="69" priority="81" stopIfTrue="1">
      <formula>(K28="")</formula>
    </cfRule>
  </conditionalFormatting>
  <conditionalFormatting sqref="J28">
    <cfRule type="expression" dxfId="68" priority="80" stopIfTrue="1">
      <formula>(K28="")</formula>
    </cfRule>
  </conditionalFormatting>
  <conditionalFormatting sqref="Q7">
    <cfRule type="expression" dxfId="67" priority="79" stopIfTrue="1">
      <formula>(S7="")</formula>
    </cfRule>
  </conditionalFormatting>
  <conditionalFormatting sqref="R7">
    <cfRule type="expression" dxfId="66" priority="78" stopIfTrue="1">
      <formula>(S7="")</formula>
    </cfRule>
  </conditionalFormatting>
  <conditionalFormatting sqref="H7:H23 W7:W16 AG35:AG37 AG7:AG15 AG17:AG29">
    <cfRule type="expression" dxfId="65" priority="77" stopIfTrue="1">
      <formula>H7&lt;&gt;""</formula>
    </cfRule>
  </conditionalFormatting>
  <conditionalFormatting sqref="A22">
    <cfRule type="expression" dxfId="64" priority="74" stopIfTrue="1">
      <formula>(C22="")</formula>
    </cfRule>
  </conditionalFormatting>
  <conditionalFormatting sqref="B22">
    <cfRule type="expression" dxfId="63" priority="73" stopIfTrue="1">
      <formula>(C22="")</formula>
    </cfRule>
  </conditionalFormatting>
  <conditionalFormatting sqref="AL16">
    <cfRule type="expression" dxfId="62" priority="66" stopIfTrue="1">
      <formula>(AM16="")</formula>
    </cfRule>
  </conditionalFormatting>
  <conditionalFormatting sqref="AA39:AA41">
    <cfRule type="expression" dxfId="61" priority="98" stopIfTrue="1">
      <formula>(AC37="")</formula>
    </cfRule>
  </conditionalFormatting>
  <conditionalFormatting sqref="AB40:AB42">
    <cfRule type="expression" dxfId="60" priority="65" stopIfTrue="1">
      <formula>(AC40="")</formula>
    </cfRule>
  </conditionalFormatting>
  <conditionalFormatting sqref="AC9">
    <cfRule type="expression" dxfId="59" priority="63" stopIfTrue="1">
      <formula>(AD9="")</formula>
    </cfRule>
  </conditionalFormatting>
  <conditionalFormatting sqref="AA35:AA38">
    <cfRule type="expression" dxfId="58" priority="60" stopIfTrue="1">
      <formula>(AC35="")</formula>
    </cfRule>
  </conditionalFormatting>
  <conditionalFormatting sqref="AB33">
    <cfRule type="expression" dxfId="57" priority="59" stopIfTrue="1">
      <formula>(AC33="")</formula>
    </cfRule>
  </conditionalFormatting>
  <conditionalFormatting sqref="AA33">
    <cfRule type="expression" dxfId="56" priority="58" stopIfTrue="1">
      <formula>(AC33="")</formula>
    </cfRule>
  </conditionalFormatting>
  <conditionalFormatting sqref="AA35">
    <cfRule type="expression" dxfId="55" priority="56" stopIfTrue="1">
      <formula>(AC35="")</formula>
    </cfRule>
  </conditionalFormatting>
  <conditionalFormatting sqref="AA36:AA37">
    <cfRule type="expression" dxfId="54" priority="55" stopIfTrue="1">
      <formula>(AC36="")</formula>
    </cfRule>
  </conditionalFormatting>
  <conditionalFormatting sqref="AB36:AB37">
    <cfRule type="expression" dxfId="53" priority="54" stopIfTrue="1">
      <formula>(AC36="")</formula>
    </cfRule>
  </conditionalFormatting>
  <conditionalFormatting sqref="AB37">
    <cfRule type="expression" dxfId="52" priority="53" stopIfTrue="1">
      <formula>(AD37="")</formula>
    </cfRule>
  </conditionalFormatting>
  <conditionalFormatting sqref="AC37">
    <cfRule type="expression" dxfId="51" priority="52" stopIfTrue="1">
      <formula>(AD37="")</formula>
    </cfRule>
  </conditionalFormatting>
  <conditionalFormatting sqref="AA37">
    <cfRule type="expression" dxfId="50" priority="51" stopIfTrue="1">
      <formula>(AC37="")</formula>
    </cfRule>
  </conditionalFormatting>
  <conditionalFormatting sqref="AB37">
    <cfRule type="expression" dxfId="49" priority="50" stopIfTrue="1">
      <formula>(AC37="")</formula>
    </cfRule>
  </conditionalFormatting>
  <conditionalFormatting sqref="Q7">
    <cfRule type="expression" dxfId="48" priority="48" stopIfTrue="1">
      <formula>(S7="")</formula>
    </cfRule>
  </conditionalFormatting>
  <conditionalFormatting sqref="R7">
    <cfRule type="expression" dxfId="47" priority="47" stopIfTrue="1">
      <formula>(S7="")</formula>
    </cfRule>
  </conditionalFormatting>
  <conditionalFormatting sqref="Q9">
    <cfRule type="expression" dxfId="46" priority="45" stopIfTrue="1">
      <formula>(S9="")</formula>
    </cfRule>
  </conditionalFormatting>
  <conditionalFormatting sqref="R9">
    <cfRule type="expression" dxfId="45" priority="44" stopIfTrue="1">
      <formula>(S9="")</formula>
    </cfRule>
  </conditionalFormatting>
  <conditionalFormatting sqref="Q9">
    <cfRule type="expression" dxfId="44" priority="43" stopIfTrue="1">
      <formula>(S9="")</formula>
    </cfRule>
  </conditionalFormatting>
  <conditionalFormatting sqref="R9">
    <cfRule type="expression" dxfId="43" priority="42" stopIfTrue="1">
      <formula>(S9="")</formula>
    </cfRule>
  </conditionalFormatting>
  <conditionalFormatting sqref="Q12">
    <cfRule type="expression" dxfId="42" priority="41" stopIfTrue="1">
      <formula>(S12="")</formula>
    </cfRule>
  </conditionalFormatting>
  <conditionalFormatting sqref="R12">
    <cfRule type="expression" dxfId="41" priority="40" stopIfTrue="1">
      <formula>(S12="")</formula>
    </cfRule>
  </conditionalFormatting>
  <conditionalFormatting sqref="Q12">
    <cfRule type="expression" dxfId="40" priority="39" stopIfTrue="1">
      <formula>(S12="")</formula>
    </cfRule>
  </conditionalFormatting>
  <conditionalFormatting sqref="R12">
    <cfRule type="expression" dxfId="39" priority="38" stopIfTrue="1">
      <formula>(S12="")</formula>
    </cfRule>
  </conditionalFormatting>
  <conditionalFormatting sqref="Q16">
    <cfRule type="expression" dxfId="38" priority="37" stopIfTrue="1">
      <formula>(S16="")</formula>
    </cfRule>
  </conditionalFormatting>
  <conditionalFormatting sqref="R16">
    <cfRule type="expression" dxfId="37" priority="36" stopIfTrue="1">
      <formula>(S16="")</formula>
    </cfRule>
  </conditionalFormatting>
  <conditionalFormatting sqref="AA17:AA29">
    <cfRule type="expression" dxfId="36" priority="33" stopIfTrue="1">
      <formula>(AC17="")</formula>
    </cfRule>
  </conditionalFormatting>
  <conditionalFormatting sqref="AB17:AB29">
    <cfRule type="expression" dxfId="35" priority="32" stopIfTrue="1">
      <formula>(AC17="")</formula>
    </cfRule>
  </conditionalFormatting>
  <conditionalFormatting sqref="AB17:AB29">
    <cfRule type="expression" dxfId="34" priority="31" stopIfTrue="1">
      <formula>(AC17="")</formula>
    </cfRule>
  </conditionalFormatting>
  <conditionalFormatting sqref="AA17:AA29">
    <cfRule type="expression" dxfId="33" priority="30" stopIfTrue="1">
      <formula>(AC17="")</formula>
    </cfRule>
  </conditionalFormatting>
  <conditionalFormatting sqref="AA18 AA20 AA22 AA24 AA26 AA28">
    <cfRule type="expression" dxfId="32" priority="29" stopIfTrue="1">
      <formula>(AC18="")</formula>
    </cfRule>
  </conditionalFormatting>
  <conditionalFormatting sqref="AB18 AB20 AB22 AB24 AB26 AB28">
    <cfRule type="expression" dxfId="31" priority="28" stopIfTrue="1">
      <formula>(AC18="")</formula>
    </cfRule>
  </conditionalFormatting>
  <conditionalFormatting sqref="AA18 AA20 AA22 AA24 AA26 AA28">
    <cfRule type="expression" dxfId="30" priority="27" stopIfTrue="1">
      <formula>(AC18="")</formula>
    </cfRule>
  </conditionalFormatting>
  <conditionalFormatting sqref="AB18 AB20 AB22 AB24 AB26 AB28">
    <cfRule type="expression" dxfId="29" priority="26" stopIfTrue="1">
      <formula>(AC18="")</formula>
    </cfRule>
  </conditionalFormatting>
  <conditionalFormatting sqref="AB17:AB29">
    <cfRule type="expression" dxfId="28" priority="25" stopIfTrue="1">
      <formula>(AC17="")</formula>
    </cfRule>
  </conditionalFormatting>
  <conditionalFormatting sqref="AA17:AA29">
    <cfRule type="expression" dxfId="27" priority="24" stopIfTrue="1">
      <formula>(AC17="")</formula>
    </cfRule>
  </conditionalFormatting>
  <conditionalFormatting sqref="AA7 AA13">
    <cfRule type="expression" dxfId="26" priority="22" stopIfTrue="1">
      <formula>(AC7="")</formula>
    </cfRule>
    <cfRule type="expression" dxfId="25" priority="23" stopIfTrue="1">
      <formula>(NOT(OR(AC7="A",AC7="B",AC7="C",AC7="X",AC7="P",AND(AB7&gt;=0,AB7&lt;=4,ISNUMBER(AB7)))))</formula>
    </cfRule>
  </conditionalFormatting>
  <conditionalFormatting sqref="AB7 AB13">
    <cfRule type="expression" dxfId="24" priority="20" stopIfTrue="1">
      <formula>(AC7="")</formula>
    </cfRule>
    <cfRule type="expression" dxfId="23" priority="21" stopIfTrue="1">
      <formula>(NOT(OR(AC7="A",AC7="B",AC7="C",AC7="X",AC7="P",AND(AC7&gt;=0,AC7&lt;=4,ISNUMBER(AC7)))))</formula>
    </cfRule>
  </conditionalFormatting>
  <conditionalFormatting sqref="AA8:AA12 AA14:AA15">
    <cfRule type="expression" dxfId="22" priority="18" stopIfTrue="1">
      <formula>(AC8="")</formula>
    </cfRule>
    <cfRule type="expression" dxfId="21" priority="19" stopIfTrue="1">
      <formula>(NOT(OR(AC8="A",AC8="B",AC8="C",AC8="X",AC8="P",AND(AB8&gt;=0,AB8&lt;=4,ISNUMBER(AB8)))))</formula>
    </cfRule>
  </conditionalFormatting>
  <conditionalFormatting sqref="AB8:AB12 AB14:AB15">
    <cfRule type="expression" dxfId="20" priority="16" stopIfTrue="1">
      <formula>(AC8="")</formula>
    </cfRule>
    <cfRule type="expression" dxfId="19" priority="17" stopIfTrue="1">
      <formula>(NOT(OR(AC8="A",AC8="B",AC8="C",AC8="X",AC8="P",AND(AC8&gt;=0,AC8&lt;=4,ISNUMBER(AC8)))))</formula>
    </cfRule>
  </conditionalFormatting>
  <conditionalFormatting sqref="Q24:R24">
    <cfRule type="expression" dxfId="18" priority="14">
      <formula>$Q$24&lt;2</formula>
    </cfRule>
  </conditionalFormatting>
  <conditionalFormatting sqref="A17">
    <cfRule type="expression" dxfId="17" priority="13" stopIfTrue="1">
      <formula>(C17="")</formula>
    </cfRule>
  </conditionalFormatting>
  <conditionalFormatting sqref="B17">
    <cfRule type="expression" dxfId="16" priority="12" stopIfTrue="1">
      <formula>(C17="")</formula>
    </cfRule>
  </conditionalFormatting>
  <conditionalFormatting sqref="A17">
    <cfRule type="expression" dxfId="15" priority="11" stopIfTrue="1">
      <formula>(C17="")</formula>
    </cfRule>
  </conditionalFormatting>
  <conditionalFormatting sqref="B17">
    <cfRule type="expression" dxfId="14" priority="10" stopIfTrue="1">
      <formula>(C17="")</formula>
    </cfRule>
  </conditionalFormatting>
  <conditionalFormatting sqref="H17">
    <cfRule type="expression" dxfId="13" priority="9" stopIfTrue="1">
      <formula>H17&lt;&gt;""</formula>
    </cfRule>
  </conditionalFormatting>
  <conditionalFormatting sqref="A3">
    <cfRule type="expression" dxfId="12" priority="113" stopIfTrue="1">
      <formula>SUM(F7:F23)&lt;40</formula>
    </cfRule>
    <cfRule type="expression" dxfId="11" priority="114" stopIfTrue="1">
      <formula>SUM(F7:F23)&gt;40</formula>
    </cfRule>
  </conditionalFormatting>
  <conditionalFormatting sqref="Q3">
    <cfRule type="expression" dxfId="10" priority="141" stopIfTrue="1">
      <formula>SUM(U7:U16)&lt;7</formula>
    </cfRule>
    <cfRule type="expression" dxfId="9" priority="142" stopIfTrue="1">
      <formula>SUM(U7:U16)&gt;8</formula>
    </cfRule>
  </conditionalFormatting>
  <conditionalFormatting sqref="AA3">
    <cfRule type="expression" dxfId="0" priority="145" stopIfTrue="1">
      <formula>SUM(AE7:AE38)&lt;74</formula>
    </cfRule>
    <cfRule type="expression" dxfId="8" priority="146" stopIfTrue="1">
      <formula>SUM(AE7:AE38)&gt;74</formula>
    </cfRule>
  </conditionalFormatting>
  <conditionalFormatting sqref="AG16">
    <cfRule type="expression" dxfId="7" priority="7" stopIfTrue="1">
      <formula>AG16&lt;&gt;""</formula>
    </cfRule>
  </conditionalFormatting>
  <conditionalFormatting sqref="AA16">
    <cfRule type="expression" dxfId="6" priority="6" stopIfTrue="1">
      <formula>(AC16="")</formula>
    </cfRule>
  </conditionalFormatting>
  <conditionalFormatting sqref="AB16">
    <cfRule type="expression" dxfId="5" priority="5" stopIfTrue="1">
      <formula>(AC16="")</formula>
    </cfRule>
  </conditionalFormatting>
  <conditionalFormatting sqref="AB16">
    <cfRule type="expression" dxfId="4" priority="4" stopIfTrue="1">
      <formula>(AC16="")</formula>
    </cfRule>
  </conditionalFormatting>
  <conditionalFormatting sqref="AA16">
    <cfRule type="expression" dxfId="3" priority="3" stopIfTrue="1">
      <formula>(AC16="")</formula>
    </cfRule>
  </conditionalFormatting>
  <conditionalFormatting sqref="AB16">
    <cfRule type="expression" dxfId="2" priority="2" stopIfTrue="1">
      <formula>(AC16="")</formula>
    </cfRule>
  </conditionalFormatting>
  <conditionalFormatting sqref="AA16">
    <cfRule type="expression" dxfId="1" priority="1" stopIfTrue="1">
      <formula>(AC16="")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D16" sqref="D16"/>
    </sheetView>
  </sheetViews>
  <sheetFormatPr defaultColWidth="9.140625" defaultRowHeight="12.75" x14ac:dyDescent="0.2"/>
  <cols>
    <col min="1" max="1" width="4" style="61" customWidth="1"/>
    <col min="2" max="2" width="17" style="61" customWidth="1"/>
    <col min="3" max="3" width="12" style="61" customWidth="1"/>
    <col min="4" max="4" width="19.42578125" style="61" customWidth="1"/>
    <col min="5" max="5" width="31.140625" style="62" customWidth="1"/>
    <col min="6" max="6" width="13.85546875" style="62" customWidth="1"/>
    <col min="7" max="7" width="9.140625" style="61" hidden="1" customWidth="1"/>
    <col min="8" max="8" width="0.42578125" style="61" customWidth="1"/>
    <col min="9" max="9" width="9.140625" style="61" hidden="1" customWidth="1"/>
    <col min="10" max="16384" width="9.140625" style="61"/>
  </cols>
  <sheetData>
    <row r="1" spans="1:8" s="39" customFormat="1" ht="18.75" customHeight="1" x14ac:dyDescent="0.3">
      <c r="A1" s="160" t="s">
        <v>43</v>
      </c>
      <c r="B1" s="160"/>
      <c r="C1" s="160"/>
      <c r="D1" s="160"/>
      <c r="E1" s="160"/>
      <c r="F1" s="160"/>
      <c r="G1" s="38"/>
      <c r="H1" s="38"/>
    </row>
    <row r="2" spans="1:8" s="41" customFormat="1" ht="15.75" customHeight="1" x14ac:dyDescent="0.25">
      <c r="A2" s="161" t="s">
        <v>44</v>
      </c>
      <c r="B2" s="161"/>
      <c r="C2" s="161"/>
      <c r="D2" s="161"/>
      <c r="E2" s="161"/>
      <c r="F2" s="161"/>
      <c r="G2" s="40"/>
      <c r="H2" s="40"/>
    </row>
    <row r="3" spans="1:8" s="41" customFormat="1" ht="15" customHeight="1" x14ac:dyDescent="0.25">
      <c r="A3" s="161" t="s">
        <v>45</v>
      </c>
      <c r="B3" s="161"/>
      <c r="C3" s="161"/>
      <c r="D3" s="161"/>
      <c r="E3" s="161"/>
      <c r="F3" s="161"/>
      <c r="G3" s="40"/>
      <c r="H3" s="40"/>
    </row>
    <row r="4" spans="1:8" s="41" customFormat="1" ht="15.75" x14ac:dyDescent="0.25">
      <c r="A4" s="42"/>
      <c r="B4" s="42"/>
      <c r="C4" s="42"/>
      <c r="D4" s="42"/>
      <c r="E4" s="43"/>
      <c r="F4" s="43"/>
      <c r="G4" s="40"/>
      <c r="H4" s="40"/>
    </row>
    <row r="5" spans="1:8" s="41" customFormat="1" ht="30.75" customHeight="1" x14ac:dyDescent="0.25">
      <c r="A5" s="42"/>
      <c r="B5" s="42"/>
      <c r="C5" s="42"/>
      <c r="D5" s="42"/>
      <c r="E5" s="43"/>
      <c r="F5" s="43"/>
      <c r="G5" s="40"/>
      <c r="H5" s="40"/>
    </row>
    <row r="6" spans="1:8" s="41" customFormat="1" ht="18.75" x14ac:dyDescent="0.3">
      <c r="A6" s="44" t="s">
        <v>46</v>
      </c>
      <c r="B6" s="45"/>
      <c r="C6" s="45"/>
      <c r="D6" s="45"/>
      <c r="E6" s="46" t="s">
        <v>47</v>
      </c>
      <c r="F6" s="43"/>
      <c r="G6" s="40"/>
      <c r="H6" s="40"/>
    </row>
    <row r="7" spans="1:8" s="41" customFormat="1" ht="18.75" x14ac:dyDescent="0.3">
      <c r="A7" s="42"/>
      <c r="B7" s="162" t="str">
        <f>'AGEC-ACCT'!B1</f>
        <v>LNAME, FNAME</v>
      </c>
      <c r="C7" s="162"/>
      <c r="D7" s="162"/>
      <c r="E7" s="163"/>
      <c r="F7" s="164"/>
      <c r="G7" s="40"/>
      <c r="H7" s="40"/>
    </row>
    <row r="8" spans="1:8" s="41" customFormat="1" ht="10.5" customHeight="1" x14ac:dyDescent="0.25">
      <c r="A8" s="48"/>
      <c r="B8" s="48"/>
      <c r="C8" s="48"/>
      <c r="D8" s="48"/>
      <c r="E8" s="106"/>
      <c r="F8" s="43"/>
      <c r="G8" s="40"/>
      <c r="H8" s="40"/>
    </row>
    <row r="9" spans="1:8" s="41" customFormat="1" ht="18.75" x14ac:dyDescent="0.3">
      <c r="A9" s="49" t="s">
        <v>41</v>
      </c>
      <c r="B9" s="50"/>
      <c r="C9" s="50"/>
      <c r="D9" s="50"/>
      <c r="E9" s="51" t="s">
        <v>48</v>
      </c>
      <c r="F9" s="43"/>
      <c r="G9" s="40"/>
      <c r="H9" s="40"/>
    </row>
    <row r="10" spans="1:8" s="41" customFormat="1" ht="18.75" customHeight="1" x14ac:dyDescent="0.25">
      <c r="A10" s="48"/>
      <c r="B10" s="165" t="str">
        <f>'AGEC-ACCT'!S1</f>
        <v>999-99-999</v>
      </c>
      <c r="C10" s="165"/>
      <c r="D10" s="165"/>
      <c r="E10" s="124">
        <f>'AGEC-ACCT'!Q18</f>
        <v>0</v>
      </c>
      <c r="F10" s="43"/>
      <c r="G10" s="40"/>
      <c r="H10" s="40"/>
    </row>
    <row r="11" spans="1:8" s="41" customFormat="1" ht="18.75" x14ac:dyDescent="0.3">
      <c r="A11" s="44"/>
      <c r="B11" s="45"/>
      <c r="C11" s="45"/>
      <c r="D11" s="45"/>
      <c r="E11" s="52"/>
      <c r="F11" s="43"/>
      <c r="G11" s="40"/>
      <c r="H11" s="40"/>
    </row>
    <row r="12" spans="1:8" s="41" customFormat="1" ht="18.75" x14ac:dyDescent="0.3">
      <c r="A12" s="46" t="s">
        <v>49</v>
      </c>
      <c r="B12" s="43"/>
      <c r="C12" s="43"/>
      <c r="D12" s="43"/>
      <c r="E12" s="53" t="s">
        <v>50</v>
      </c>
      <c r="F12" s="53"/>
      <c r="G12" s="40"/>
      <c r="H12" s="40"/>
    </row>
    <row r="13" spans="1:8" s="41" customFormat="1" ht="18.75" x14ac:dyDescent="0.3">
      <c r="A13" s="107"/>
      <c r="B13" s="166"/>
      <c r="C13" s="166"/>
      <c r="D13" s="166"/>
      <c r="E13" s="167" t="str">
        <f>'AGEC-ACCT'!Z1</f>
        <v>AGEC-ACCT</v>
      </c>
      <c r="F13" s="167"/>
      <c r="G13" s="168"/>
      <c r="H13" s="40"/>
    </row>
    <row r="14" spans="1:8" s="41" customFormat="1" ht="10.5" customHeight="1" x14ac:dyDescent="0.25">
      <c r="A14" s="42"/>
      <c r="B14" s="169"/>
      <c r="C14" s="169"/>
      <c r="D14" s="54"/>
      <c r="E14" s="43"/>
      <c r="F14" s="43"/>
      <c r="G14" s="40"/>
      <c r="H14" s="40"/>
    </row>
    <row r="15" spans="1:8" s="41" customFormat="1" ht="18.75" x14ac:dyDescent="0.3">
      <c r="A15" s="44" t="s">
        <v>51</v>
      </c>
      <c r="B15" s="45"/>
      <c r="C15" s="45"/>
      <c r="D15" s="45"/>
      <c r="E15" s="46" t="s">
        <v>52</v>
      </c>
      <c r="F15" s="43"/>
      <c r="G15" s="40"/>
      <c r="H15" s="40"/>
    </row>
    <row r="16" spans="1:8" s="41" customFormat="1" ht="18.75" x14ac:dyDescent="0.3">
      <c r="A16" s="42"/>
      <c r="B16" s="162" t="str">
        <f>'AGEC-ACCT'!AG1</f>
        <v>ADVISOR</v>
      </c>
      <c r="C16" s="162"/>
      <c r="D16" s="47"/>
      <c r="E16" s="116" t="str">
        <f>'AGEC-ACCT'!Q21</f>
        <v>N/A</v>
      </c>
      <c r="F16" s="43"/>
      <c r="G16" s="40"/>
      <c r="H16" s="40"/>
    </row>
    <row r="17" spans="1:8" s="41" customFormat="1" ht="10.5" customHeight="1" x14ac:dyDescent="0.25">
      <c r="A17" s="42"/>
      <c r="B17" s="42"/>
      <c r="C17" s="42"/>
      <c r="D17" s="42"/>
      <c r="E17" s="43"/>
      <c r="F17" s="43"/>
      <c r="G17" s="40"/>
      <c r="H17" s="40"/>
    </row>
    <row r="18" spans="1:8" s="41" customFormat="1" ht="18.75" x14ac:dyDescent="0.3">
      <c r="A18" s="44"/>
      <c r="B18" s="170" t="s">
        <v>53</v>
      </c>
      <c r="C18" s="170"/>
      <c r="D18" s="170"/>
      <c r="E18" s="46" t="s">
        <v>54</v>
      </c>
      <c r="F18" s="43"/>
      <c r="G18" s="40"/>
      <c r="H18" s="40"/>
    </row>
    <row r="19" spans="1:8" s="41" customFormat="1" ht="15.75" customHeight="1" x14ac:dyDescent="0.3">
      <c r="A19" s="42"/>
      <c r="B19" s="170"/>
      <c r="C19" s="170"/>
      <c r="D19" s="170"/>
      <c r="E19" s="116" t="str">
        <f>'AGEC-ACCT'!Q24</f>
        <v>N/A</v>
      </c>
      <c r="F19" s="43"/>
      <c r="G19" s="40"/>
      <c r="H19" s="40"/>
    </row>
    <row r="20" spans="1:8" s="41" customFormat="1" ht="21" customHeight="1" x14ac:dyDescent="0.3">
      <c r="A20" s="44" t="s">
        <v>66</v>
      </c>
      <c r="B20" s="45"/>
      <c r="C20" s="117">
        <f>'AGEC-ACCT'!Q20</f>
        <v>0</v>
      </c>
      <c r="D20" s="109"/>
      <c r="E20" s="43" t="s">
        <v>55</v>
      </c>
      <c r="F20" s="125">
        <f>'AGEC-ACCT'!Q22</f>
        <v>0</v>
      </c>
      <c r="G20" s="40"/>
      <c r="H20" s="40"/>
    </row>
    <row r="21" spans="1:8" s="41" customFormat="1" ht="18.75" x14ac:dyDescent="0.3">
      <c r="A21" s="44" t="s">
        <v>56</v>
      </c>
      <c r="B21" s="45"/>
      <c r="C21" s="159"/>
      <c r="D21" s="159"/>
      <c r="E21" s="43" t="s">
        <v>57</v>
      </c>
      <c r="F21" s="125">
        <f>'AGEC-ACCT'!Q23</f>
        <v>0</v>
      </c>
      <c r="G21" s="40"/>
      <c r="H21" s="40"/>
    </row>
    <row r="22" spans="1:8" s="41" customFormat="1" ht="5.25" customHeight="1" x14ac:dyDescent="0.25">
      <c r="A22" s="42"/>
      <c r="B22" s="42"/>
      <c r="C22" s="42"/>
      <c r="D22" s="42"/>
      <c r="E22" s="43"/>
      <c r="F22" s="43"/>
      <c r="G22" s="40"/>
      <c r="H22" s="40"/>
    </row>
    <row r="23" spans="1:8" s="41" customFormat="1" ht="18.75" x14ac:dyDescent="0.3">
      <c r="A23" s="44" t="s">
        <v>58</v>
      </c>
      <c r="B23" s="42"/>
      <c r="C23" s="42"/>
      <c r="D23" s="55"/>
      <c r="E23" s="43"/>
      <c r="F23" s="43"/>
      <c r="G23" s="40"/>
      <c r="H23" s="40"/>
    </row>
    <row r="24" spans="1:8" s="41" customFormat="1" ht="3" customHeight="1" x14ac:dyDescent="0.25">
      <c r="A24" s="45"/>
      <c r="B24" s="42"/>
      <c r="C24" s="42"/>
      <c r="D24" s="42"/>
      <c r="E24" s="43"/>
      <c r="F24" s="43"/>
      <c r="G24" s="40"/>
      <c r="H24" s="40"/>
    </row>
    <row r="25" spans="1:8" s="41" customFormat="1" ht="48.75" customHeight="1" x14ac:dyDescent="0.25">
      <c r="A25" s="56"/>
      <c r="B25" s="172"/>
      <c r="C25" s="173"/>
      <c r="D25" s="173"/>
      <c r="E25" s="173"/>
      <c r="F25" s="173"/>
      <c r="G25" s="40"/>
      <c r="H25" s="40"/>
    </row>
    <row r="26" spans="1:8" s="41" customFormat="1" ht="3" customHeight="1" x14ac:dyDescent="0.25">
      <c r="A26" s="42"/>
      <c r="B26" s="42"/>
      <c r="C26" s="42"/>
      <c r="D26" s="42"/>
      <c r="E26" s="43"/>
      <c r="F26" s="43"/>
      <c r="G26" s="40"/>
      <c r="H26" s="40"/>
    </row>
    <row r="27" spans="1:8" s="41" customFormat="1" ht="24" customHeight="1" x14ac:dyDescent="0.3">
      <c r="A27" s="44" t="s">
        <v>59</v>
      </c>
      <c r="B27" s="42"/>
      <c r="C27" s="42"/>
      <c r="D27" s="110"/>
      <c r="E27" s="43" t="s">
        <v>60</v>
      </c>
      <c r="F27" s="43"/>
      <c r="G27" s="40"/>
      <c r="H27" s="40"/>
    </row>
    <row r="28" spans="1:8" s="41" customFormat="1" ht="21" hidden="1" customHeight="1" x14ac:dyDescent="0.25">
      <c r="A28" s="42"/>
      <c r="B28" s="174"/>
      <c r="C28" s="174"/>
      <c r="D28" s="78"/>
      <c r="E28" s="43"/>
      <c r="F28" s="43"/>
      <c r="G28" s="40"/>
      <c r="H28" s="40"/>
    </row>
    <row r="29" spans="1:8" s="41" customFormat="1" ht="19.5" customHeight="1" x14ac:dyDescent="0.3">
      <c r="A29" s="111"/>
      <c r="B29" s="175"/>
      <c r="C29" s="175"/>
      <c r="D29" s="175"/>
      <c r="E29" s="176"/>
      <c r="F29" s="176"/>
      <c r="G29" s="40"/>
      <c r="H29" s="40"/>
    </row>
    <row r="30" spans="1:8" s="41" customFormat="1" ht="6.75" customHeight="1" x14ac:dyDescent="0.3">
      <c r="A30" s="44"/>
      <c r="B30" s="42"/>
      <c r="C30" s="42"/>
      <c r="D30" s="112"/>
      <c r="E30" s="43"/>
      <c r="F30" s="43"/>
      <c r="G30" s="40"/>
      <c r="H30" s="40"/>
    </row>
    <row r="31" spans="1:8" s="41" customFormat="1" ht="19.5" customHeight="1" x14ac:dyDescent="0.3">
      <c r="A31" s="44" t="s">
        <v>61</v>
      </c>
      <c r="B31" s="42"/>
      <c r="C31" s="42"/>
      <c r="D31" s="57"/>
      <c r="E31" s="108"/>
      <c r="F31" s="43"/>
      <c r="G31" s="40"/>
      <c r="H31" s="40"/>
    </row>
    <row r="32" spans="1:8" s="41" customFormat="1" ht="15.75" customHeight="1" x14ac:dyDescent="0.3">
      <c r="A32" s="42"/>
      <c r="B32" s="113"/>
      <c r="C32" s="44"/>
      <c r="D32" s="44"/>
      <c r="E32" s="43" t="s">
        <v>67</v>
      </c>
      <c r="F32" s="43"/>
      <c r="G32" s="40"/>
      <c r="H32" s="40"/>
    </row>
    <row r="33" spans="1:9" s="41" customFormat="1" ht="6.75" customHeight="1" x14ac:dyDescent="0.3">
      <c r="A33" s="42"/>
      <c r="B33" s="44"/>
      <c r="C33" s="44"/>
      <c r="D33" s="44"/>
      <c r="E33" s="43"/>
      <c r="F33" s="43"/>
      <c r="G33" s="40"/>
      <c r="H33" s="40"/>
    </row>
    <row r="34" spans="1:9" s="41" customFormat="1" ht="16.5" customHeight="1" x14ac:dyDescent="0.25">
      <c r="A34" s="42"/>
      <c r="B34" s="42"/>
      <c r="C34" s="42"/>
      <c r="D34" s="42"/>
      <c r="E34" s="43"/>
      <c r="F34" s="43"/>
      <c r="G34" s="40"/>
      <c r="H34" s="40"/>
    </row>
    <row r="35" spans="1:9" s="41" customFormat="1" ht="15.75" x14ac:dyDescent="0.25">
      <c r="A35" s="42"/>
      <c r="B35" s="42"/>
      <c r="C35" s="42"/>
      <c r="D35" s="42"/>
      <c r="E35" s="43"/>
      <c r="F35" s="43"/>
      <c r="G35" s="40"/>
      <c r="H35" s="40"/>
    </row>
    <row r="36" spans="1:9" s="41" customFormat="1" ht="15.75" x14ac:dyDescent="0.25">
      <c r="A36" s="42"/>
      <c r="B36" s="42"/>
      <c r="C36" s="42"/>
      <c r="D36" s="42"/>
      <c r="E36" s="43"/>
      <c r="F36" s="43"/>
      <c r="G36" s="40"/>
      <c r="H36" s="40"/>
    </row>
    <row r="37" spans="1:9" ht="19.5" customHeight="1" x14ac:dyDescent="0.25">
      <c r="A37" s="42"/>
      <c r="B37" s="42"/>
      <c r="C37" s="42"/>
      <c r="D37" s="42"/>
      <c r="E37" s="59"/>
      <c r="F37" s="59"/>
      <c r="G37" s="60"/>
      <c r="H37" s="60"/>
    </row>
    <row r="38" spans="1:9" ht="18.75" x14ac:dyDescent="0.3">
      <c r="A38" s="44" t="s">
        <v>68</v>
      </c>
      <c r="B38" s="58"/>
      <c r="C38" s="58"/>
      <c r="D38" s="58"/>
      <c r="E38" s="114"/>
      <c r="F38" s="114"/>
      <c r="G38" s="60"/>
      <c r="H38" s="60"/>
    </row>
    <row r="39" spans="1:9" ht="15.75" x14ac:dyDescent="0.25">
      <c r="A39" s="59"/>
      <c r="B39" s="171" t="s">
        <v>74</v>
      </c>
      <c r="C39" s="171"/>
      <c r="D39" s="171"/>
      <c r="E39" s="171"/>
      <c r="F39" s="171"/>
      <c r="G39" s="171"/>
      <c r="H39" s="171"/>
      <c r="I39" s="171"/>
    </row>
    <row r="40" spans="1:9" x14ac:dyDescent="0.2">
      <c r="A40" s="58"/>
      <c r="B40" s="58"/>
      <c r="C40" s="58"/>
      <c r="D40" s="58"/>
      <c r="E40" s="59"/>
      <c r="F40" s="59"/>
      <c r="G40" s="60"/>
      <c r="H40" s="60"/>
    </row>
    <row r="41" spans="1:9" ht="3.75" customHeight="1" x14ac:dyDescent="0.2">
      <c r="A41" s="58"/>
      <c r="B41" s="58"/>
      <c r="C41" s="58"/>
      <c r="D41" s="58"/>
      <c r="E41" s="114"/>
      <c r="F41" s="114"/>
      <c r="G41" s="60"/>
      <c r="H41" s="60"/>
    </row>
    <row r="42" spans="1:9" ht="15" customHeight="1" x14ac:dyDescent="0.25">
      <c r="A42" s="58"/>
      <c r="B42" s="171" t="s">
        <v>73</v>
      </c>
      <c r="C42" s="171"/>
      <c r="D42" s="171"/>
      <c r="E42" s="171"/>
      <c r="F42" s="171"/>
      <c r="G42" s="171"/>
      <c r="H42" s="171"/>
      <c r="I42" s="171"/>
    </row>
    <row r="43" spans="1:9" x14ac:dyDescent="0.2">
      <c r="C43" s="114"/>
      <c r="D43" s="114"/>
    </row>
    <row r="44" spans="1:9" x14ac:dyDescent="0.2">
      <c r="E44" s="114"/>
      <c r="F44" s="114"/>
    </row>
    <row r="45" spans="1:9" ht="13.5" customHeight="1" x14ac:dyDescent="0.25">
      <c r="B45" s="171" t="s">
        <v>72</v>
      </c>
      <c r="C45" s="171"/>
      <c r="D45" s="171"/>
      <c r="E45" s="171"/>
      <c r="F45" s="171"/>
      <c r="G45" s="171"/>
      <c r="H45" s="171"/>
      <c r="I45" s="171"/>
    </row>
    <row r="46" spans="1:9" x14ac:dyDescent="0.2">
      <c r="C46" s="115"/>
      <c r="D46" s="115"/>
    </row>
  </sheetData>
  <sheetProtection password="C32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
  <cols>
    <col min="1" max="1" width="10.7109375" style="64" customWidth="1"/>
    <col min="2" max="2" width="86.7109375" style="63" customWidth="1"/>
  </cols>
  <sheetData>
    <row r="1" spans="1:2" ht="24.95" customHeight="1" thickBot="1" x14ac:dyDescent="0.25">
      <c r="A1" s="66" t="s">
        <v>63</v>
      </c>
      <c r="B1" s="65" t="s">
        <v>62</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Hood, Patty</cp:lastModifiedBy>
  <cp:lastPrinted>2015-02-17T21:10:42Z</cp:lastPrinted>
  <dcterms:created xsi:type="dcterms:W3CDTF">2013-01-24T17:55:04Z</dcterms:created>
  <dcterms:modified xsi:type="dcterms:W3CDTF">2015-02-17T21:10:57Z</dcterms:modified>
</cp:coreProperties>
</file>