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master cattleman\"/>
    </mc:Choice>
  </mc:AlternateContent>
  <xr:revisionPtr revIDLastSave="0" documentId="13_ncr:1_{58F840B6-B6CC-4C13-A2E4-1253B43EFD9B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Inventory" sheetId="1" state="hidden" r:id="rId1"/>
    <sheet name="Menu" sheetId="3" state="hidden" r:id="rId2"/>
    <sheet name="AB-EPD" sheetId="8" r:id="rId3"/>
    <sheet name="US-MARC" sheetId="9" r:id="rId4"/>
  </sheets>
  <definedNames>
    <definedName name="_xlnm.Print_Area" localSheetId="0">Inventory!$A$2:$I$47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9" i="8" l="1"/>
  <c r="S48" i="8"/>
  <c r="S47" i="8"/>
  <c r="S46" i="8"/>
  <c r="S45" i="8"/>
  <c r="S44" i="8"/>
  <c r="S43" i="8"/>
  <c r="S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Q49" i="8"/>
  <c r="Q48" i="8"/>
  <c r="Q47" i="8"/>
  <c r="Q46" i="8"/>
  <c r="Q45" i="8"/>
  <c r="Q44" i="8"/>
  <c r="Q43" i="8"/>
  <c r="Q42" i="8"/>
  <c r="Q41" i="8"/>
  <c r="Q40" i="8"/>
  <c r="Q39" i="8"/>
  <c r="Q38" i="8"/>
  <c r="Q37" i="8"/>
  <c r="Q36" i="8"/>
  <c r="Q35" i="8"/>
  <c r="Q34" i="8"/>
  <c r="Q33" i="8"/>
  <c r="Q32" i="8"/>
  <c r="Q31" i="8"/>
  <c r="Q30" i="8"/>
  <c r="Q29" i="8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S28" i="8"/>
  <c r="R28" i="8"/>
  <c r="Q28" i="8"/>
  <c r="P28" i="8"/>
  <c r="O28" i="8"/>
  <c r="N28" i="8"/>
  <c r="M28" i="8"/>
  <c r="L28" i="8"/>
  <c r="S27" i="8"/>
  <c r="R27" i="8"/>
  <c r="Q27" i="8"/>
  <c r="P27" i="8"/>
  <c r="O27" i="8"/>
  <c r="N27" i="8"/>
  <c r="M27" i="8"/>
  <c r="L27" i="8"/>
  <c r="S26" i="8"/>
  <c r="R26" i="8"/>
  <c r="Q26" i="8"/>
  <c r="P26" i="8"/>
  <c r="O26" i="8"/>
  <c r="N26" i="8"/>
  <c r="M26" i="8"/>
  <c r="L26" i="8"/>
  <c r="S25" i="8"/>
  <c r="R25" i="8"/>
  <c r="Q25" i="8"/>
  <c r="P25" i="8"/>
  <c r="O25" i="8"/>
  <c r="N25" i="8"/>
  <c r="M25" i="8"/>
  <c r="L25" i="8"/>
  <c r="S24" i="8"/>
  <c r="R24" i="8"/>
  <c r="Q24" i="8"/>
  <c r="P24" i="8"/>
  <c r="O24" i="8"/>
  <c r="N24" i="8"/>
  <c r="M24" i="8"/>
  <c r="L24" i="8"/>
  <c r="S23" i="8"/>
  <c r="R23" i="8"/>
  <c r="Q23" i="8"/>
  <c r="P23" i="8"/>
  <c r="O23" i="8"/>
  <c r="N23" i="8"/>
  <c r="M23" i="8"/>
  <c r="L23" i="8"/>
  <c r="S22" i="8"/>
  <c r="R22" i="8"/>
  <c r="Q22" i="8"/>
  <c r="P22" i="8"/>
  <c r="O22" i="8"/>
  <c r="N22" i="8"/>
  <c r="M22" i="8"/>
  <c r="L22" i="8"/>
  <c r="S21" i="8"/>
  <c r="R21" i="8"/>
  <c r="Q21" i="8"/>
  <c r="P21" i="8"/>
  <c r="O21" i="8"/>
  <c r="N21" i="8"/>
  <c r="M21" i="8"/>
  <c r="L21" i="8"/>
  <c r="S20" i="8"/>
  <c r="R20" i="8"/>
  <c r="Q20" i="8"/>
  <c r="P20" i="8"/>
  <c r="O20" i="8"/>
  <c r="N20" i="8"/>
  <c r="M20" i="8"/>
  <c r="L20" i="8"/>
  <c r="S19" i="8"/>
  <c r="R19" i="8"/>
  <c r="Q19" i="8"/>
  <c r="P19" i="8"/>
  <c r="O19" i="8"/>
  <c r="N19" i="8"/>
  <c r="M19" i="8"/>
  <c r="L19" i="8"/>
  <c r="S18" i="8"/>
  <c r="R18" i="8"/>
  <c r="Q18" i="8"/>
  <c r="P18" i="8"/>
  <c r="O18" i="8"/>
  <c r="N18" i="8"/>
  <c r="M18" i="8"/>
  <c r="L18" i="8"/>
  <c r="S17" i="8"/>
  <c r="R17" i="8"/>
  <c r="Q17" i="8"/>
  <c r="P17" i="8"/>
  <c r="O17" i="8"/>
  <c r="N17" i="8"/>
  <c r="M17" i="8"/>
  <c r="L17" i="8"/>
  <c r="S16" i="8"/>
  <c r="R16" i="8"/>
  <c r="Q16" i="8"/>
  <c r="P16" i="8"/>
  <c r="O16" i="8"/>
  <c r="N16" i="8"/>
  <c r="M16" i="8"/>
  <c r="L16" i="8"/>
  <c r="S15" i="8"/>
  <c r="R15" i="8"/>
  <c r="Q15" i="8"/>
  <c r="P15" i="8"/>
  <c r="O15" i="8"/>
  <c r="N15" i="8"/>
  <c r="M15" i="8"/>
  <c r="L15" i="8"/>
  <c r="S14" i="8"/>
  <c r="R14" i="8"/>
  <c r="Q14" i="8"/>
  <c r="P14" i="8"/>
  <c r="O14" i="8"/>
  <c r="N14" i="8"/>
  <c r="M14" i="8"/>
  <c r="L14" i="8"/>
  <c r="S13" i="8"/>
  <c r="R13" i="8"/>
  <c r="Q13" i="8"/>
  <c r="P13" i="8"/>
  <c r="O13" i="8"/>
  <c r="N13" i="8"/>
  <c r="M13" i="8"/>
  <c r="L13" i="8"/>
  <c r="S12" i="8"/>
  <c r="R12" i="8"/>
  <c r="Q12" i="8"/>
  <c r="P12" i="8"/>
  <c r="O12" i="8"/>
  <c r="N12" i="8"/>
  <c r="M12" i="8"/>
  <c r="L12" i="8"/>
  <c r="S11" i="8"/>
  <c r="R11" i="8"/>
  <c r="Q11" i="8"/>
  <c r="P11" i="8"/>
  <c r="O11" i="8"/>
  <c r="N11" i="8"/>
  <c r="M11" i="8"/>
  <c r="L11" i="8"/>
  <c r="S10" i="8"/>
  <c r="R10" i="8"/>
  <c r="Q10" i="8"/>
  <c r="P10" i="8"/>
  <c r="O10" i="8"/>
  <c r="N10" i="8"/>
  <c r="M10" i="8"/>
  <c r="L10" i="8"/>
  <c r="S9" i="8" l="1"/>
  <c r="R9" i="8"/>
  <c r="Q9" i="8"/>
  <c r="P9" i="8"/>
  <c r="S8" i="8"/>
  <c r="R8" i="8"/>
  <c r="Q8" i="8"/>
  <c r="P8" i="8"/>
  <c r="S7" i="8"/>
  <c r="R7" i="8"/>
  <c r="Q7" i="8"/>
  <c r="P7" i="8"/>
  <c r="S6" i="8"/>
  <c r="R6" i="8"/>
  <c r="Q6" i="8"/>
  <c r="P6" i="8"/>
  <c r="O9" i="8"/>
  <c r="N9" i="8"/>
  <c r="M9" i="8"/>
  <c r="O8" i="8"/>
  <c r="N8" i="8"/>
  <c r="M8" i="8"/>
  <c r="L9" i="8"/>
  <c r="L8" i="8"/>
  <c r="O6" i="8" l="1"/>
  <c r="N6" i="8"/>
  <c r="M6" i="8"/>
  <c r="O7" i="8"/>
  <c r="N7" i="8"/>
  <c r="M7" i="8" l="1"/>
  <c r="L7" i="8" l="1"/>
  <c r="L6" i="8" l="1"/>
  <c r="K49" i="8" l="1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</calcChain>
</file>

<file path=xl/sharedStrings.xml><?xml version="1.0" encoding="utf-8"?>
<sst xmlns="http://schemas.openxmlformats.org/spreadsheetml/2006/main" count="222" uniqueCount="184">
  <si>
    <t>EID</t>
  </si>
  <si>
    <t>Vis ID</t>
  </si>
  <si>
    <t>Birth Date</t>
  </si>
  <si>
    <t>Sire</t>
  </si>
  <si>
    <t>Dam</t>
  </si>
  <si>
    <t>Adj 205</t>
  </si>
  <si>
    <t>Sex</t>
  </si>
  <si>
    <t>BW</t>
  </si>
  <si>
    <t>Status</t>
  </si>
  <si>
    <t>Test 2021</t>
  </si>
  <si>
    <t>Hank</t>
  </si>
  <si>
    <t>Barbara</t>
  </si>
  <si>
    <t>Active/Inactive</t>
  </si>
  <si>
    <t>Bull/Cow</t>
  </si>
  <si>
    <t>Bull</t>
  </si>
  <si>
    <t>Thunder</t>
  </si>
  <si>
    <t>Empress 7089</t>
  </si>
  <si>
    <t>Active</t>
  </si>
  <si>
    <t>Breed</t>
  </si>
  <si>
    <t>CalvingEZ</t>
  </si>
  <si>
    <t>Vigor</t>
  </si>
  <si>
    <t>Nursed Immediately, healthy</t>
  </si>
  <si>
    <t>Cow</t>
  </si>
  <si>
    <t>Steer</t>
  </si>
  <si>
    <t>AN</t>
  </si>
  <si>
    <t>Breed Code</t>
  </si>
  <si>
    <t>Angus</t>
  </si>
  <si>
    <t>AR</t>
  </si>
  <si>
    <t>Red Angus</t>
  </si>
  <si>
    <t>BM</t>
  </si>
  <si>
    <t>Beefmaster</t>
  </si>
  <si>
    <t>BB</t>
  </si>
  <si>
    <t>Belgian Blue</t>
  </si>
  <si>
    <t>BG</t>
  </si>
  <si>
    <t>Belted Galloway</t>
  </si>
  <si>
    <t>BR</t>
  </si>
  <si>
    <t>Brahman</t>
  </si>
  <si>
    <t>BN</t>
  </si>
  <si>
    <t>Brangus</t>
  </si>
  <si>
    <t>BV</t>
  </si>
  <si>
    <t>Braunvieh</t>
  </si>
  <si>
    <t>British White</t>
  </si>
  <si>
    <t>CH</t>
  </si>
  <si>
    <t>Charolais</t>
  </si>
  <si>
    <t>CG</t>
  </si>
  <si>
    <t>Chiangus</t>
  </si>
  <si>
    <t>CA</t>
  </si>
  <si>
    <t>Chianina</t>
  </si>
  <si>
    <t>DE</t>
  </si>
  <si>
    <t>Devon</t>
  </si>
  <si>
    <t>DR</t>
  </si>
  <si>
    <t>Dextor</t>
  </si>
  <si>
    <t>GA</t>
  </si>
  <si>
    <t>Galloway</t>
  </si>
  <si>
    <t>GV</t>
  </si>
  <si>
    <t>Gelbvieh</t>
  </si>
  <si>
    <t>HB</t>
  </si>
  <si>
    <t>Hereford (BLK)</t>
  </si>
  <si>
    <t>HH</t>
  </si>
  <si>
    <t>Hereford (Horn)</t>
  </si>
  <si>
    <t>HP</t>
  </si>
  <si>
    <t>Hereford (Poll)</t>
  </si>
  <si>
    <t>KB</t>
  </si>
  <si>
    <t>Kobe (Wagyu)</t>
  </si>
  <si>
    <t>LO</t>
  </si>
  <si>
    <t>Lowline</t>
  </si>
  <si>
    <t>LM</t>
  </si>
  <si>
    <t>Limousin</t>
  </si>
  <si>
    <t>MA</t>
  </si>
  <si>
    <t>Maine-Anjou</t>
  </si>
  <si>
    <t>MC</t>
  </si>
  <si>
    <t>Mexican Corriente</t>
  </si>
  <si>
    <t>MG</t>
  </si>
  <si>
    <t>Murray Grey</t>
  </si>
  <si>
    <t>NE</t>
  </si>
  <si>
    <t>Nellore</t>
  </si>
  <si>
    <t>PI</t>
  </si>
  <si>
    <t>Piedmontese</t>
  </si>
  <si>
    <t>PZ</t>
  </si>
  <si>
    <t>Pinzgauer</t>
  </si>
  <si>
    <t>RP</t>
  </si>
  <si>
    <t>Red Poll</t>
  </si>
  <si>
    <t>SA</t>
  </si>
  <si>
    <t>Salers</t>
  </si>
  <si>
    <t>SG</t>
  </si>
  <si>
    <t>Santa Gertrudis</t>
  </si>
  <si>
    <t>SE</t>
  </si>
  <si>
    <t>Senepol</t>
  </si>
  <si>
    <t>SS</t>
  </si>
  <si>
    <t>Shorthorn</t>
  </si>
  <si>
    <t>SM</t>
  </si>
  <si>
    <t>Simmental</t>
  </si>
  <si>
    <t>DS</t>
  </si>
  <si>
    <t>Devon South</t>
  </si>
  <si>
    <t>TA</t>
  </si>
  <si>
    <t>Tarentaise</t>
  </si>
  <si>
    <t>TL</t>
  </si>
  <si>
    <t>Texas Longhorn</t>
  </si>
  <si>
    <t>WP</t>
  </si>
  <si>
    <t>White Park</t>
  </si>
  <si>
    <t>XB</t>
  </si>
  <si>
    <t>Crossbred (Beef)</t>
  </si>
  <si>
    <t>XX</t>
  </si>
  <si>
    <t>Crossbred (Dairy x Beef)</t>
  </si>
  <si>
    <t>No-Assistance</t>
  </si>
  <si>
    <t>Assisted, Easy</t>
  </si>
  <si>
    <t>Assisted, Difficult</t>
  </si>
  <si>
    <t>Caesarean</t>
  </si>
  <si>
    <t>Breech, Abnormal</t>
  </si>
  <si>
    <t>Description</t>
  </si>
  <si>
    <t>CLVG EZ description</t>
  </si>
  <si>
    <t>Nursed on own but took time</t>
  </si>
  <si>
    <t>Assistance to suckle</t>
  </si>
  <si>
    <t>Died shortly after birth</t>
  </si>
  <si>
    <t>DOA</t>
  </si>
  <si>
    <t>Calf Death Loss Code</t>
  </si>
  <si>
    <t>Preditor</t>
  </si>
  <si>
    <t>Abortion</t>
  </si>
  <si>
    <t>Scours</t>
  </si>
  <si>
    <t>Pneumonia</t>
  </si>
  <si>
    <t>White Muscle</t>
  </si>
  <si>
    <t>Enterotoxemia</t>
  </si>
  <si>
    <t>Dystocia</t>
  </si>
  <si>
    <t>Accident</t>
  </si>
  <si>
    <t>Cold Stress</t>
  </si>
  <si>
    <t>Other</t>
  </si>
  <si>
    <t>JBD</t>
  </si>
  <si>
    <t>Julian Birth Date</t>
  </si>
  <si>
    <t>WW</t>
  </si>
  <si>
    <t>Mgmt Code</t>
  </si>
  <si>
    <t>Dam only</t>
  </si>
  <si>
    <t>Dam + creep</t>
  </si>
  <si>
    <t>Nurse cow, no creep</t>
  </si>
  <si>
    <t>Nurse cow + creep</t>
  </si>
  <si>
    <t>Foster mother</t>
  </si>
  <si>
    <t>Sick calf</t>
  </si>
  <si>
    <t>Orphan or weaned early</t>
  </si>
  <si>
    <t>Twins, both on dam</t>
  </si>
  <si>
    <t>Pregnancy Status</t>
  </si>
  <si>
    <t>Pregnant</t>
  </si>
  <si>
    <t>Open</t>
  </si>
  <si>
    <t>Milk</t>
  </si>
  <si>
    <t>YW</t>
  </si>
  <si>
    <t>Across Breed EPD Adjustment Worksheet</t>
  </si>
  <si>
    <t>Base Breed for Adjusted EPD's</t>
  </si>
  <si>
    <t>Hereford</t>
  </si>
  <si>
    <t>South Devon</t>
  </si>
  <si>
    <t>Maine Anjou</t>
  </si>
  <si>
    <t>Mb</t>
  </si>
  <si>
    <t>BF</t>
  </si>
  <si>
    <t>CW</t>
  </si>
  <si>
    <t>Animal ID</t>
  </si>
  <si>
    <t>Native Base</t>
  </si>
  <si>
    <t>MB</t>
  </si>
  <si>
    <t>REA</t>
  </si>
  <si>
    <t>Adj Base</t>
  </si>
  <si>
    <t>A-BW</t>
  </si>
  <si>
    <t>A-WW</t>
  </si>
  <si>
    <t>A-Milk</t>
  </si>
  <si>
    <t>A-YW</t>
  </si>
  <si>
    <t>A-Mb</t>
  </si>
  <si>
    <t>A-REA</t>
  </si>
  <si>
    <t>A-BF</t>
  </si>
  <si>
    <t>A-CW</t>
  </si>
  <si>
    <t>Base Adjusted EPD</t>
  </si>
  <si>
    <t>Native Base EPD</t>
  </si>
  <si>
    <t>Producer:</t>
  </si>
  <si>
    <t>Updated</t>
  </si>
  <si>
    <t>Source:</t>
  </si>
  <si>
    <t>US-MARC</t>
  </si>
  <si>
    <t>Traits</t>
  </si>
  <si>
    <t>Across Breed Adjustment Factors</t>
  </si>
  <si>
    <t>Added March 14, 2016</t>
  </si>
  <si>
    <t>Balancer uses Gelbvieh adjustments</t>
  </si>
  <si>
    <t>LimFlex uses Limousin adjustments</t>
  </si>
  <si>
    <t>MaineTainer uses Maine Anjou adjustments</t>
  </si>
  <si>
    <t>SimAngus uses Simmental adjustments</t>
  </si>
  <si>
    <t>LimFlex</t>
  </si>
  <si>
    <t>Balancer</t>
  </si>
  <si>
    <t>MaineTainer</t>
  </si>
  <si>
    <t>SimAngus</t>
  </si>
  <si>
    <t>Required data for computation of Across Breed Adjusted EPD</t>
  </si>
  <si>
    <t>Computed Data</t>
  </si>
  <si>
    <t>Version 2021 by Brian Freking, SE Dist. Area Livestock Specialist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</si>
</sst>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5207"/>
        <bgColor indexed="64"/>
      </patternFill>
    </fill>
    <fill>
      <patternFill patternType="solid">
        <fgColor rgb="FFF9601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3" borderId="1" xfId="0" applyFill="1" applyBorder="1"/>
    <xf numFmtId="1" fontId="0" fillId="2" borderId="1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1" fontId="0" fillId="3" borderId="1" xfId="0" applyNumberFormat="1" applyFill="1" applyBorder="1"/>
    <xf numFmtId="14" fontId="0" fillId="3" borderId="1" xfId="0" applyNumberFormat="1" applyFill="1" applyBorder="1"/>
    <xf numFmtId="0" fontId="0" fillId="0" borderId="0" xfId="0" applyAlignment="1">
      <alignment horizontal="right"/>
    </xf>
    <xf numFmtId="0" fontId="0" fillId="0" borderId="0" xfId="0" applyAlignment="1"/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0" fillId="0" borderId="0" xfId="0" applyNumberFormat="1"/>
    <xf numFmtId="0" fontId="0" fillId="4" borderId="0" xfId="0" applyFill="1"/>
    <xf numFmtId="0" fontId="0" fillId="4" borderId="3" xfId="0" applyFill="1" applyBorder="1"/>
    <xf numFmtId="0" fontId="0" fillId="4" borderId="4" xfId="0" applyFill="1" applyBorder="1"/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1" fillId="0" borderId="0" xfId="0" applyFont="1" applyAlignment="1">
      <alignment horizontal="left"/>
    </xf>
    <xf numFmtId="0" fontId="3" fillId="6" borderId="0" xfId="0" applyFont="1" applyFill="1" applyAlignment="1">
      <alignment horizontal="center"/>
    </xf>
    <xf numFmtId="0" fontId="3" fillId="6" borderId="3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0" fontId="3" fillId="5" borderId="6" xfId="0" applyFont="1" applyFill="1" applyBorder="1"/>
    <xf numFmtId="0" fontId="3" fillId="5" borderId="1" xfId="0" applyFont="1" applyFill="1" applyBorder="1"/>
    <xf numFmtId="1" fontId="3" fillId="5" borderId="1" xfId="0" applyNumberFormat="1" applyFont="1" applyFill="1" applyBorder="1"/>
    <xf numFmtId="2" fontId="3" fillId="5" borderId="1" xfId="0" applyNumberFormat="1" applyFont="1" applyFill="1" applyBorder="1"/>
    <xf numFmtId="164" fontId="3" fillId="5" borderId="1" xfId="0" applyNumberFormat="1" applyFont="1" applyFill="1" applyBorder="1"/>
    <xf numFmtId="1" fontId="3" fillId="5" borderId="7" xfId="0" applyNumberFormat="1" applyFont="1" applyFill="1" applyBorder="1"/>
    <xf numFmtId="0" fontId="3" fillId="5" borderId="8" xfId="0" applyFont="1" applyFill="1" applyBorder="1"/>
    <xf numFmtId="0" fontId="3" fillId="5" borderId="9" xfId="0" applyFont="1" applyFill="1" applyBorder="1"/>
    <xf numFmtId="1" fontId="3" fillId="5" borderId="9" xfId="0" applyNumberFormat="1" applyFont="1" applyFill="1" applyBorder="1"/>
    <xf numFmtId="2" fontId="3" fillId="5" borderId="9" xfId="0" applyNumberFormat="1" applyFont="1" applyFill="1" applyBorder="1"/>
    <xf numFmtId="164" fontId="3" fillId="5" borderId="9" xfId="0" applyNumberFormat="1" applyFont="1" applyFill="1" applyBorder="1"/>
    <xf numFmtId="1" fontId="3" fillId="5" borderId="10" xfId="0" applyNumberFormat="1" applyFont="1" applyFill="1" applyBorder="1"/>
    <xf numFmtId="0" fontId="3" fillId="5" borderId="0" xfId="0" applyFont="1" applyFill="1"/>
    <xf numFmtId="0" fontId="3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5207"/>
      <color rgb="FFF960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workbookViewId="0">
      <selection activeCell="A4" sqref="A4"/>
    </sheetView>
  </sheetViews>
  <sheetFormatPr defaultRowHeight="15" x14ac:dyDescent="0.25"/>
  <cols>
    <col min="1" max="1" width="16.42578125" customWidth="1"/>
    <col min="3" max="3" width="10.7109375" bestFit="1" customWidth="1"/>
    <col min="6" max="6" width="13" customWidth="1"/>
    <col min="7" max="7" width="4.140625" style="9" customWidth="1"/>
    <col min="8" max="8" width="9.140625" style="9"/>
    <col min="9" max="9" width="14" customWidth="1"/>
  </cols>
  <sheetData>
    <row r="1" spans="1:9" x14ac:dyDescent="0.25">
      <c r="A1" s="3">
        <v>840000123456789</v>
      </c>
      <c r="B1" s="4" t="s">
        <v>9</v>
      </c>
      <c r="C1" s="5">
        <v>44184</v>
      </c>
      <c r="D1" s="4" t="s">
        <v>13</v>
      </c>
      <c r="E1" s="4" t="s">
        <v>10</v>
      </c>
      <c r="F1" s="4" t="s">
        <v>11</v>
      </c>
      <c r="G1" s="6">
        <v>70</v>
      </c>
      <c r="H1" s="6">
        <v>550</v>
      </c>
      <c r="I1" s="4" t="s">
        <v>12</v>
      </c>
    </row>
    <row r="2" spans="1:9" x14ac:dyDescent="0.25">
      <c r="A2" s="1" t="s">
        <v>0</v>
      </c>
      <c r="B2" s="1" t="s">
        <v>1</v>
      </c>
      <c r="C2" s="1" t="s">
        <v>2</v>
      </c>
      <c r="D2" s="1" t="s">
        <v>6</v>
      </c>
      <c r="E2" s="1" t="s">
        <v>3</v>
      </c>
      <c r="F2" s="1" t="s">
        <v>4</v>
      </c>
      <c r="G2" s="7" t="s">
        <v>7</v>
      </c>
      <c r="H2" s="7" t="s">
        <v>5</v>
      </c>
      <c r="I2" s="1" t="s">
        <v>8</v>
      </c>
    </row>
    <row r="3" spans="1:9" x14ac:dyDescent="0.25">
      <c r="A3" s="10">
        <v>840003224268876</v>
      </c>
      <c r="B3" s="2">
        <v>876</v>
      </c>
      <c r="C3" s="11">
        <v>44211</v>
      </c>
      <c r="D3" s="2" t="s">
        <v>14</v>
      </c>
      <c r="E3" s="2" t="s">
        <v>15</v>
      </c>
      <c r="F3" s="2" t="s">
        <v>16</v>
      </c>
      <c r="G3" s="8">
        <v>75</v>
      </c>
      <c r="H3" s="8">
        <v>605</v>
      </c>
      <c r="I3" s="2" t="s">
        <v>17</v>
      </c>
    </row>
    <row r="4" spans="1:9" x14ac:dyDescent="0.25">
      <c r="A4" s="10"/>
      <c r="B4" s="2"/>
      <c r="C4" s="2"/>
      <c r="D4" s="2"/>
      <c r="E4" s="2"/>
      <c r="F4" s="2"/>
      <c r="G4" s="8"/>
      <c r="H4" s="8"/>
      <c r="I4" s="2"/>
    </row>
    <row r="5" spans="1:9" x14ac:dyDescent="0.25">
      <c r="A5" s="10"/>
      <c r="B5" s="2"/>
      <c r="C5" s="2"/>
      <c r="D5" s="2"/>
      <c r="E5" s="2"/>
      <c r="F5" s="2"/>
      <c r="G5" s="8"/>
      <c r="H5" s="8"/>
      <c r="I5" s="2"/>
    </row>
    <row r="6" spans="1:9" x14ac:dyDescent="0.25">
      <c r="A6" s="10"/>
      <c r="B6" s="2"/>
      <c r="C6" s="2"/>
      <c r="D6" s="2"/>
      <c r="E6" s="2"/>
      <c r="F6" s="2"/>
      <c r="G6" s="8"/>
      <c r="H6" s="8"/>
      <c r="I6" s="2"/>
    </row>
    <row r="7" spans="1:9" x14ac:dyDescent="0.25">
      <c r="A7" s="10"/>
      <c r="B7" s="2"/>
      <c r="C7" s="2"/>
      <c r="D7" s="2"/>
      <c r="E7" s="2"/>
      <c r="F7" s="2"/>
      <c r="G7" s="8"/>
      <c r="H7" s="8"/>
      <c r="I7" s="2"/>
    </row>
    <row r="8" spans="1:9" x14ac:dyDescent="0.25">
      <c r="A8" s="10"/>
      <c r="B8" s="2"/>
      <c r="C8" s="2"/>
      <c r="D8" s="2"/>
      <c r="E8" s="2"/>
      <c r="F8" s="2"/>
      <c r="G8" s="8"/>
      <c r="H8" s="8"/>
      <c r="I8" s="2"/>
    </row>
    <row r="9" spans="1:9" x14ac:dyDescent="0.25">
      <c r="A9" s="10"/>
      <c r="B9" s="2"/>
      <c r="C9" s="2"/>
      <c r="D9" s="2"/>
      <c r="E9" s="2"/>
      <c r="F9" s="2"/>
      <c r="G9" s="8"/>
      <c r="H9" s="8"/>
      <c r="I9" s="2"/>
    </row>
    <row r="10" spans="1:9" x14ac:dyDescent="0.25">
      <c r="A10" s="10"/>
      <c r="B10" s="2"/>
      <c r="C10" s="2"/>
      <c r="D10" s="2"/>
      <c r="E10" s="2"/>
      <c r="F10" s="2"/>
      <c r="G10" s="8"/>
      <c r="H10" s="8"/>
      <c r="I10" s="2"/>
    </row>
    <row r="11" spans="1:9" x14ac:dyDescent="0.25">
      <c r="A11" s="10"/>
      <c r="B11" s="2"/>
      <c r="C11" s="2"/>
      <c r="D11" s="2"/>
      <c r="E11" s="2"/>
      <c r="F11" s="2"/>
      <c r="G11" s="8"/>
      <c r="H11" s="8"/>
      <c r="I11" s="2"/>
    </row>
    <row r="12" spans="1:9" x14ac:dyDescent="0.25">
      <c r="A12" s="10"/>
      <c r="B12" s="2"/>
      <c r="C12" s="2"/>
      <c r="D12" s="2"/>
      <c r="E12" s="2"/>
      <c r="F12" s="2"/>
      <c r="G12" s="8"/>
      <c r="H12" s="8"/>
      <c r="I12" s="2"/>
    </row>
    <row r="13" spans="1:9" x14ac:dyDescent="0.25">
      <c r="A13" s="10"/>
      <c r="B13" s="2"/>
      <c r="C13" s="2"/>
      <c r="D13" s="2"/>
      <c r="E13" s="2"/>
      <c r="F13" s="2"/>
      <c r="G13" s="8"/>
      <c r="H13" s="8"/>
      <c r="I13" s="2"/>
    </row>
    <row r="14" spans="1:9" x14ac:dyDescent="0.25">
      <c r="A14" s="10"/>
      <c r="B14" s="2"/>
      <c r="C14" s="2"/>
      <c r="D14" s="2"/>
      <c r="E14" s="2"/>
      <c r="F14" s="2"/>
      <c r="G14" s="8"/>
      <c r="H14" s="8"/>
      <c r="I14" s="2"/>
    </row>
    <row r="15" spans="1:9" x14ac:dyDescent="0.25">
      <c r="A15" s="10"/>
      <c r="B15" s="2"/>
      <c r="C15" s="2"/>
      <c r="D15" s="2"/>
      <c r="E15" s="2"/>
      <c r="F15" s="2"/>
      <c r="G15" s="8"/>
      <c r="H15" s="8"/>
      <c r="I15" s="2"/>
    </row>
    <row r="16" spans="1:9" x14ac:dyDescent="0.25">
      <c r="A16" s="10"/>
      <c r="B16" s="2"/>
      <c r="C16" s="2"/>
      <c r="D16" s="2"/>
      <c r="E16" s="2"/>
      <c r="F16" s="2"/>
      <c r="G16" s="8"/>
      <c r="H16" s="8"/>
      <c r="I16" s="2"/>
    </row>
    <row r="17" spans="1:9" x14ac:dyDescent="0.25">
      <c r="A17" s="10"/>
      <c r="B17" s="2"/>
      <c r="C17" s="2"/>
      <c r="D17" s="2"/>
      <c r="E17" s="2"/>
      <c r="F17" s="2"/>
      <c r="G17" s="8"/>
      <c r="H17" s="8"/>
      <c r="I17" s="2"/>
    </row>
    <row r="18" spans="1:9" x14ac:dyDescent="0.25">
      <c r="A18" s="10"/>
      <c r="B18" s="2"/>
      <c r="C18" s="2"/>
      <c r="D18" s="2"/>
      <c r="E18" s="2"/>
      <c r="F18" s="2"/>
      <c r="G18" s="8"/>
      <c r="H18" s="8"/>
      <c r="I18" s="2"/>
    </row>
    <row r="19" spans="1:9" x14ac:dyDescent="0.25">
      <c r="A19" s="10"/>
      <c r="B19" s="2"/>
      <c r="C19" s="2"/>
      <c r="D19" s="2"/>
      <c r="E19" s="2"/>
      <c r="F19" s="2"/>
      <c r="G19" s="8"/>
      <c r="H19" s="8"/>
      <c r="I19" s="2"/>
    </row>
    <row r="20" spans="1:9" x14ac:dyDescent="0.25">
      <c r="A20" s="10"/>
      <c r="B20" s="2"/>
      <c r="C20" s="2"/>
      <c r="D20" s="2"/>
      <c r="E20" s="2"/>
      <c r="F20" s="2"/>
      <c r="G20" s="8"/>
      <c r="H20" s="8"/>
      <c r="I20" s="2"/>
    </row>
    <row r="21" spans="1:9" x14ac:dyDescent="0.25">
      <c r="A21" s="10"/>
      <c r="B21" s="2"/>
      <c r="C21" s="2"/>
      <c r="D21" s="2"/>
      <c r="E21" s="2"/>
      <c r="F21" s="2"/>
      <c r="G21" s="8"/>
      <c r="H21" s="8"/>
      <c r="I21" s="2"/>
    </row>
    <row r="22" spans="1:9" x14ac:dyDescent="0.25">
      <c r="A22" s="10"/>
      <c r="B22" s="2"/>
      <c r="C22" s="2"/>
      <c r="D22" s="2"/>
      <c r="E22" s="2"/>
      <c r="F22" s="2"/>
      <c r="G22" s="8"/>
      <c r="H22" s="8"/>
      <c r="I22" s="2"/>
    </row>
    <row r="23" spans="1:9" x14ac:dyDescent="0.25">
      <c r="A23" s="10"/>
      <c r="B23" s="2"/>
      <c r="C23" s="2"/>
      <c r="D23" s="2"/>
      <c r="E23" s="2"/>
      <c r="F23" s="2"/>
      <c r="G23" s="8"/>
      <c r="H23" s="8"/>
      <c r="I23" s="2"/>
    </row>
    <row r="24" spans="1:9" x14ac:dyDescent="0.25">
      <c r="A24" s="10"/>
      <c r="B24" s="2"/>
      <c r="C24" s="2"/>
      <c r="D24" s="2"/>
      <c r="E24" s="2"/>
      <c r="F24" s="2"/>
      <c r="G24" s="8"/>
      <c r="H24" s="8"/>
      <c r="I24" s="2"/>
    </row>
    <row r="25" spans="1:9" x14ac:dyDescent="0.25">
      <c r="A25" s="10"/>
      <c r="B25" s="2"/>
      <c r="C25" s="2"/>
      <c r="D25" s="2"/>
      <c r="E25" s="2"/>
      <c r="F25" s="2"/>
      <c r="G25" s="8"/>
      <c r="H25" s="8"/>
      <c r="I25" s="2"/>
    </row>
    <row r="26" spans="1:9" x14ac:dyDescent="0.25">
      <c r="A26" s="10"/>
      <c r="B26" s="2"/>
      <c r="C26" s="2"/>
      <c r="D26" s="2"/>
      <c r="E26" s="2"/>
      <c r="F26" s="2"/>
      <c r="G26" s="8"/>
      <c r="H26" s="8"/>
      <c r="I26" s="2"/>
    </row>
    <row r="27" spans="1:9" x14ac:dyDescent="0.25">
      <c r="A27" s="10"/>
      <c r="B27" s="2"/>
      <c r="C27" s="2"/>
      <c r="D27" s="2"/>
      <c r="E27" s="2"/>
      <c r="F27" s="2"/>
      <c r="G27" s="8"/>
      <c r="H27" s="8"/>
      <c r="I27" s="2"/>
    </row>
    <row r="28" spans="1:9" x14ac:dyDescent="0.25">
      <c r="A28" s="10"/>
      <c r="B28" s="2"/>
      <c r="C28" s="2"/>
      <c r="D28" s="2"/>
      <c r="E28" s="2"/>
      <c r="F28" s="2"/>
      <c r="G28" s="8"/>
      <c r="H28" s="8"/>
      <c r="I28" s="2"/>
    </row>
    <row r="29" spans="1:9" x14ac:dyDescent="0.25">
      <c r="A29" s="10"/>
      <c r="B29" s="2"/>
      <c r="C29" s="2"/>
      <c r="D29" s="2"/>
      <c r="E29" s="2"/>
      <c r="F29" s="2"/>
      <c r="G29" s="8"/>
      <c r="H29" s="8"/>
      <c r="I29" s="2"/>
    </row>
    <row r="30" spans="1:9" x14ac:dyDescent="0.25">
      <c r="A30" s="10"/>
      <c r="B30" s="2"/>
      <c r="C30" s="2"/>
      <c r="D30" s="2"/>
      <c r="E30" s="2"/>
      <c r="F30" s="2"/>
      <c r="G30" s="8"/>
      <c r="H30" s="8"/>
      <c r="I30" s="2"/>
    </row>
    <row r="31" spans="1:9" x14ac:dyDescent="0.25">
      <c r="A31" s="10"/>
      <c r="B31" s="2"/>
      <c r="C31" s="2"/>
      <c r="D31" s="2"/>
      <c r="E31" s="2"/>
      <c r="F31" s="2"/>
      <c r="G31" s="8"/>
      <c r="H31" s="8"/>
      <c r="I31" s="2"/>
    </row>
    <row r="32" spans="1:9" x14ac:dyDescent="0.25">
      <c r="A32" s="10"/>
      <c r="B32" s="2"/>
      <c r="C32" s="2"/>
      <c r="D32" s="2"/>
      <c r="E32" s="2"/>
      <c r="F32" s="2"/>
      <c r="G32" s="8"/>
      <c r="H32" s="8"/>
      <c r="I32" s="2"/>
    </row>
    <row r="33" spans="1:9" x14ac:dyDescent="0.25">
      <c r="A33" s="10"/>
      <c r="B33" s="2"/>
      <c r="C33" s="2"/>
      <c r="D33" s="2"/>
      <c r="E33" s="2"/>
      <c r="F33" s="2"/>
      <c r="G33" s="8"/>
      <c r="H33" s="8"/>
      <c r="I33" s="2"/>
    </row>
    <row r="34" spans="1:9" x14ac:dyDescent="0.25">
      <c r="A34" s="10"/>
      <c r="B34" s="2"/>
      <c r="C34" s="2"/>
      <c r="D34" s="2"/>
      <c r="E34" s="2"/>
      <c r="F34" s="2"/>
      <c r="G34" s="8"/>
      <c r="H34" s="8"/>
      <c r="I34" s="2"/>
    </row>
    <row r="35" spans="1:9" x14ac:dyDescent="0.25">
      <c r="A35" s="10"/>
      <c r="B35" s="2"/>
      <c r="C35" s="2"/>
      <c r="D35" s="2"/>
      <c r="E35" s="2"/>
      <c r="F35" s="2"/>
      <c r="G35" s="8"/>
      <c r="H35" s="8"/>
      <c r="I35" s="2"/>
    </row>
    <row r="36" spans="1:9" x14ac:dyDescent="0.25">
      <c r="A36" s="10"/>
      <c r="B36" s="2"/>
      <c r="C36" s="2"/>
      <c r="D36" s="2"/>
      <c r="E36" s="2"/>
      <c r="F36" s="2"/>
      <c r="G36" s="8"/>
      <c r="H36" s="8"/>
      <c r="I36" s="2"/>
    </row>
    <row r="37" spans="1:9" x14ac:dyDescent="0.25">
      <c r="A37" s="10"/>
      <c r="B37" s="2"/>
      <c r="C37" s="2"/>
      <c r="D37" s="2"/>
      <c r="E37" s="2"/>
      <c r="F37" s="2"/>
      <c r="G37" s="8"/>
      <c r="H37" s="8"/>
      <c r="I37" s="2"/>
    </row>
    <row r="38" spans="1:9" x14ac:dyDescent="0.25">
      <c r="A38" s="10"/>
      <c r="B38" s="2"/>
      <c r="C38" s="2"/>
      <c r="D38" s="2"/>
      <c r="E38" s="2"/>
      <c r="F38" s="2"/>
      <c r="G38" s="8"/>
      <c r="H38" s="8"/>
      <c r="I38" s="2"/>
    </row>
    <row r="39" spans="1:9" x14ac:dyDescent="0.25">
      <c r="A39" s="10"/>
      <c r="B39" s="2"/>
      <c r="C39" s="2"/>
      <c r="D39" s="2"/>
      <c r="E39" s="2"/>
      <c r="F39" s="2"/>
      <c r="G39" s="8"/>
      <c r="H39" s="8"/>
      <c r="I39" s="2"/>
    </row>
    <row r="40" spans="1:9" x14ac:dyDescent="0.25">
      <c r="A40" s="10"/>
      <c r="B40" s="2"/>
      <c r="C40" s="2"/>
      <c r="D40" s="2"/>
      <c r="E40" s="2"/>
      <c r="F40" s="2"/>
      <c r="G40" s="8"/>
      <c r="H40" s="8"/>
      <c r="I40" s="2"/>
    </row>
    <row r="41" spans="1:9" x14ac:dyDescent="0.25">
      <c r="A41" s="10"/>
      <c r="B41" s="2"/>
      <c r="C41" s="2"/>
      <c r="D41" s="2"/>
      <c r="E41" s="2"/>
      <c r="F41" s="2"/>
      <c r="G41" s="8"/>
      <c r="H41" s="8"/>
      <c r="I41" s="2"/>
    </row>
    <row r="42" spans="1:9" x14ac:dyDescent="0.25">
      <c r="A42" s="10"/>
      <c r="B42" s="2"/>
      <c r="C42" s="2"/>
      <c r="D42" s="2"/>
      <c r="E42" s="2"/>
      <c r="F42" s="2"/>
      <c r="G42" s="8"/>
      <c r="H42" s="8"/>
      <c r="I42" s="2"/>
    </row>
    <row r="43" spans="1:9" x14ac:dyDescent="0.25">
      <c r="A43" s="10"/>
      <c r="B43" s="2"/>
      <c r="C43" s="2"/>
      <c r="D43" s="2"/>
      <c r="E43" s="2"/>
      <c r="F43" s="2"/>
      <c r="G43" s="8"/>
      <c r="H43" s="8"/>
      <c r="I43" s="2"/>
    </row>
    <row r="44" spans="1:9" x14ac:dyDescent="0.25">
      <c r="A44" s="10"/>
      <c r="B44" s="2"/>
      <c r="C44" s="2"/>
      <c r="D44" s="2"/>
      <c r="E44" s="2"/>
      <c r="F44" s="2"/>
      <c r="G44" s="8"/>
      <c r="H44" s="8"/>
      <c r="I44" s="2"/>
    </row>
    <row r="45" spans="1:9" x14ac:dyDescent="0.25">
      <c r="A45" s="10"/>
      <c r="B45" s="2"/>
      <c r="C45" s="2"/>
      <c r="D45" s="2"/>
      <c r="E45" s="2"/>
      <c r="F45" s="2"/>
      <c r="G45" s="8"/>
      <c r="H45" s="8"/>
      <c r="I45" s="2"/>
    </row>
    <row r="46" spans="1:9" x14ac:dyDescent="0.25">
      <c r="A46" s="10"/>
      <c r="B46" s="2"/>
      <c r="C46" s="2"/>
      <c r="D46" s="2"/>
      <c r="E46" s="2"/>
      <c r="F46" s="2"/>
      <c r="G46" s="8"/>
      <c r="H46" s="8"/>
      <c r="I46" s="2"/>
    </row>
    <row r="47" spans="1:9" x14ac:dyDescent="0.25">
      <c r="A47" s="10"/>
      <c r="B47" s="2"/>
      <c r="C47" s="2"/>
      <c r="D47" s="2"/>
      <c r="E47" s="2"/>
      <c r="F47" s="2"/>
      <c r="G47" s="8"/>
      <c r="H47" s="8"/>
      <c r="I47" s="2"/>
    </row>
  </sheetData>
  <pageMargins left="0.7" right="0.7" top="0.75" bottom="0.75" header="0.3" footer="0.3"/>
  <pageSetup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workbookViewId="0">
      <selection activeCell="D47" sqref="D47"/>
    </sheetView>
  </sheetViews>
  <sheetFormatPr defaultRowHeight="15" x14ac:dyDescent="0.25"/>
  <cols>
    <col min="1" max="1" width="11.7109375" customWidth="1"/>
    <col min="2" max="2" width="22.140625" customWidth="1"/>
    <col min="4" max="4" width="10" customWidth="1"/>
    <col min="5" max="5" width="27.7109375" customWidth="1"/>
    <col min="6" max="6" width="5.85546875" customWidth="1"/>
    <col min="7" max="7" width="29.140625" customWidth="1"/>
    <col min="8" max="8" width="19.5703125" customWidth="1"/>
    <col min="9" max="9" width="14.7109375" customWidth="1"/>
    <col min="10" max="10" width="11.7109375" customWidth="1"/>
    <col min="11" max="11" width="21.140625" customWidth="1"/>
  </cols>
  <sheetData>
    <row r="1" spans="1:12" x14ac:dyDescent="0.25">
      <c r="A1" t="s">
        <v>25</v>
      </c>
      <c r="B1" t="s">
        <v>18</v>
      </c>
      <c r="C1" t="s">
        <v>6</v>
      </c>
      <c r="D1" t="s">
        <v>19</v>
      </c>
      <c r="E1" t="s">
        <v>110</v>
      </c>
      <c r="F1" t="s">
        <v>20</v>
      </c>
      <c r="G1" t="s">
        <v>109</v>
      </c>
      <c r="H1" t="s">
        <v>115</v>
      </c>
      <c r="I1" t="s">
        <v>109</v>
      </c>
      <c r="J1" t="s">
        <v>129</v>
      </c>
      <c r="K1" t="s">
        <v>109</v>
      </c>
      <c r="L1" t="s">
        <v>138</v>
      </c>
    </row>
    <row r="2" spans="1:12" x14ac:dyDescent="0.25">
      <c r="A2" t="s">
        <v>24</v>
      </c>
      <c r="B2" t="s">
        <v>26</v>
      </c>
      <c r="C2" t="s">
        <v>14</v>
      </c>
      <c r="D2">
        <v>1</v>
      </c>
      <c r="E2" t="s">
        <v>104</v>
      </c>
      <c r="F2">
        <v>1</v>
      </c>
      <c r="G2" t="s">
        <v>21</v>
      </c>
      <c r="H2">
        <v>0</v>
      </c>
      <c r="I2" t="s">
        <v>116</v>
      </c>
      <c r="J2">
        <v>1</v>
      </c>
      <c r="K2" t="s">
        <v>130</v>
      </c>
      <c r="L2" t="s">
        <v>139</v>
      </c>
    </row>
    <row r="3" spans="1:12" x14ac:dyDescent="0.25">
      <c r="A3" t="s">
        <v>27</v>
      </c>
      <c r="B3" t="s">
        <v>28</v>
      </c>
      <c r="C3" t="s">
        <v>22</v>
      </c>
      <c r="D3">
        <v>2</v>
      </c>
      <c r="E3" t="s">
        <v>105</v>
      </c>
      <c r="F3">
        <v>2</v>
      </c>
      <c r="G3" t="s">
        <v>111</v>
      </c>
      <c r="H3">
        <v>1</v>
      </c>
      <c r="I3" t="s">
        <v>117</v>
      </c>
      <c r="J3">
        <v>2</v>
      </c>
      <c r="K3" t="s">
        <v>131</v>
      </c>
      <c r="L3" t="s">
        <v>140</v>
      </c>
    </row>
    <row r="4" spans="1:12" x14ac:dyDescent="0.25">
      <c r="A4" t="s">
        <v>29</v>
      </c>
      <c r="B4" t="s">
        <v>30</v>
      </c>
      <c r="C4" t="s">
        <v>23</v>
      </c>
      <c r="D4">
        <v>3</v>
      </c>
      <c r="E4" t="s">
        <v>106</v>
      </c>
      <c r="F4">
        <v>3</v>
      </c>
      <c r="G4" t="s">
        <v>112</v>
      </c>
      <c r="H4">
        <v>2</v>
      </c>
      <c r="I4" t="s">
        <v>118</v>
      </c>
      <c r="J4">
        <v>3</v>
      </c>
      <c r="K4" t="s">
        <v>132</v>
      </c>
    </row>
    <row r="5" spans="1:12" x14ac:dyDescent="0.25">
      <c r="A5" t="s">
        <v>31</v>
      </c>
      <c r="B5" t="s">
        <v>32</v>
      </c>
      <c r="D5">
        <v>4</v>
      </c>
      <c r="E5" t="s">
        <v>107</v>
      </c>
      <c r="F5">
        <v>4</v>
      </c>
      <c r="G5" t="s">
        <v>113</v>
      </c>
      <c r="H5">
        <v>3</v>
      </c>
      <c r="I5" t="s">
        <v>119</v>
      </c>
      <c r="J5">
        <v>4</v>
      </c>
      <c r="K5" t="s">
        <v>133</v>
      </c>
    </row>
    <row r="6" spans="1:12" x14ac:dyDescent="0.25">
      <c r="A6" t="s">
        <v>33</v>
      </c>
      <c r="B6" t="s">
        <v>34</v>
      </c>
      <c r="D6">
        <v>5</v>
      </c>
      <c r="E6" t="s">
        <v>108</v>
      </c>
      <c r="F6">
        <v>5</v>
      </c>
      <c r="G6" t="s">
        <v>114</v>
      </c>
      <c r="H6">
        <v>4</v>
      </c>
      <c r="I6" t="s">
        <v>120</v>
      </c>
      <c r="J6">
        <v>5</v>
      </c>
      <c r="K6" t="s">
        <v>134</v>
      </c>
    </row>
    <row r="7" spans="1:12" x14ac:dyDescent="0.25">
      <c r="A7" t="s">
        <v>35</v>
      </c>
      <c r="B7" t="s">
        <v>36</v>
      </c>
      <c r="H7">
        <v>5</v>
      </c>
      <c r="I7" t="s">
        <v>121</v>
      </c>
      <c r="J7">
        <v>6</v>
      </c>
      <c r="K7" t="s">
        <v>135</v>
      </c>
    </row>
    <row r="8" spans="1:12" x14ac:dyDescent="0.25">
      <c r="A8" t="s">
        <v>37</v>
      </c>
      <c r="B8" t="s">
        <v>38</v>
      </c>
      <c r="D8" s="12" t="s">
        <v>126</v>
      </c>
      <c r="E8" t="s">
        <v>127</v>
      </c>
      <c r="H8">
        <v>6</v>
      </c>
      <c r="I8" t="s">
        <v>122</v>
      </c>
      <c r="J8">
        <v>7</v>
      </c>
      <c r="K8" t="s">
        <v>136</v>
      </c>
    </row>
    <row r="9" spans="1:12" x14ac:dyDescent="0.25">
      <c r="A9" t="s">
        <v>39</v>
      </c>
      <c r="B9" t="s">
        <v>40</v>
      </c>
      <c r="H9">
        <v>7</v>
      </c>
      <c r="I9" t="s">
        <v>123</v>
      </c>
      <c r="J9">
        <v>8</v>
      </c>
      <c r="K9" t="s">
        <v>137</v>
      </c>
    </row>
    <row r="10" spans="1:12" x14ac:dyDescent="0.25">
      <c r="A10" t="s">
        <v>7</v>
      </c>
      <c r="B10" t="s">
        <v>41</v>
      </c>
      <c r="H10">
        <v>8</v>
      </c>
      <c r="I10" t="s">
        <v>124</v>
      </c>
    </row>
    <row r="11" spans="1:12" x14ac:dyDescent="0.25">
      <c r="A11" t="s">
        <v>42</v>
      </c>
      <c r="B11" t="s">
        <v>43</v>
      </c>
      <c r="H11">
        <v>9</v>
      </c>
      <c r="I11" t="s">
        <v>125</v>
      </c>
    </row>
    <row r="12" spans="1:12" x14ac:dyDescent="0.25">
      <c r="A12" t="s">
        <v>44</v>
      </c>
      <c r="B12" t="s">
        <v>45</v>
      </c>
    </row>
    <row r="13" spans="1:12" x14ac:dyDescent="0.25">
      <c r="A13" t="s">
        <v>46</v>
      </c>
      <c r="B13" t="s">
        <v>47</v>
      </c>
    </row>
    <row r="14" spans="1:12" x14ac:dyDescent="0.25">
      <c r="A14" t="s">
        <v>48</v>
      </c>
      <c r="B14" t="s">
        <v>49</v>
      </c>
    </row>
    <row r="15" spans="1:12" x14ac:dyDescent="0.25">
      <c r="A15" t="s">
        <v>50</v>
      </c>
      <c r="B15" t="s">
        <v>51</v>
      </c>
    </row>
    <row r="16" spans="1:12" x14ac:dyDescent="0.25">
      <c r="A16" t="s">
        <v>52</v>
      </c>
      <c r="B16" t="s">
        <v>53</v>
      </c>
    </row>
    <row r="17" spans="1:2" x14ac:dyDescent="0.25">
      <c r="A17" t="s">
        <v>54</v>
      </c>
      <c r="B17" t="s">
        <v>55</v>
      </c>
    </row>
    <row r="18" spans="1:2" x14ac:dyDescent="0.25">
      <c r="A18" t="s">
        <v>56</v>
      </c>
      <c r="B18" t="s">
        <v>57</v>
      </c>
    </row>
    <row r="19" spans="1:2" x14ac:dyDescent="0.25">
      <c r="A19" t="s">
        <v>58</v>
      </c>
      <c r="B19" t="s">
        <v>59</v>
      </c>
    </row>
    <row r="20" spans="1:2" x14ac:dyDescent="0.25">
      <c r="A20" t="s">
        <v>60</v>
      </c>
      <c r="B20" t="s">
        <v>61</v>
      </c>
    </row>
    <row r="21" spans="1:2" x14ac:dyDescent="0.25">
      <c r="A21" t="s">
        <v>62</v>
      </c>
      <c r="B21" t="s">
        <v>63</v>
      </c>
    </row>
    <row r="22" spans="1:2" x14ac:dyDescent="0.25">
      <c r="A22" t="s">
        <v>64</v>
      </c>
      <c r="B22" t="s">
        <v>65</v>
      </c>
    </row>
    <row r="23" spans="1:2" x14ac:dyDescent="0.25">
      <c r="A23" t="s">
        <v>66</v>
      </c>
      <c r="B23" t="s">
        <v>67</v>
      </c>
    </row>
    <row r="24" spans="1:2" x14ac:dyDescent="0.25">
      <c r="A24" t="s">
        <v>68</v>
      </c>
      <c r="B24" t="s">
        <v>69</v>
      </c>
    </row>
    <row r="25" spans="1:2" x14ac:dyDescent="0.25">
      <c r="A25" t="s">
        <v>70</v>
      </c>
      <c r="B25" t="s">
        <v>71</v>
      </c>
    </row>
    <row r="26" spans="1:2" x14ac:dyDescent="0.25">
      <c r="A26" t="s">
        <v>72</v>
      </c>
      <c r="B26" t="s">
        <v>73</v>
      </c>
    </row>
    <row r="27" spans="1:2" x14ac:dyDescent="0.25">
      <c r="A27" t="s">
        <v>74</v>
      </c>
      <c r="B27" t="s">
        <v>75</v>
      </c>
    </row>
    <row r="28" spans="1:2" x14ac:dyDescent="0.25">
      <c r="A28" t="s">
        <v>76</v>
      </c>
      <c r="B28" t="s">
        <v>77</v>
      </c>
    </row>
    <row r="29" spans="1:2" x14ac:dyDescent="0.25">
      <c r="A29" t="s">
        <v>78</v>
      </c>
      <c r="B29" t="s">
        <v>79</v>
      </c>
    </row>
    <row r="30" spans="1:2" x14ac:dyDescent="0.25">
      <c r="A30" t="s">
        <v>80</v>
      </c>
      <c r="B30" t="s">
        <v>81</v>
      </c>
    </row>
    <row r="31" spans="1:2" x14ac:dyDescent="0.25">
      <c r="A31" t="s">
        <v>82</v>
      </c>
      <c r="B31" t="s">
        <v>83</v>
      </c>
    </row>
    <row r="32" spans="1:2" x14ac:dyDescent="0.25">
      <c r="A32" t="s">
        <v>84</v>
      </c>
      <c r="B32" t="s">
        <v>85</v>
      </c>
    </row>
    <row r="33" spans="1:2" x14ac:dyDescent="0.25">
      <c r="A33" t="s">
        <v>86</v>
      </c>
      <c r="B33" t="s">
        <v>87</v>
      </c>
    </row>
    <row r="34" spans="1:2" x14ac:dyDescent="0.25">
      <c r="A34" t="s">
        <v>88</v>
      </c>
      <c r="B34" t="s">
        <v>89</v>
      </c>
    </row>
    <row r="35" spans="1:2" x14ac:dyDescent="0.25">
      <c r="A35" t="s">
        <v>90</v>
      </c>
      <c r="B35" t="s">
        <v>91</v>
      </c>
    </row>
    <row r="36" spans="1:2" x14ac:dyDescent="0.25">
      <c r="A36" t="s">
        <v>92</v>
      </c>
      <c r="B36" t="s">
        <v>93</v>
      </c>
    </row>
    <row r="37" spans="1:2" x14ac:dyDescent="0.25">
      <c r="A37" t="s">
        <v>94</v>
      </c>
      <c r="B37" t="s">
        <v>95</v>
      </c>
    </row>
    <row r="38" spans="1:2" x14ac:dyDescent="0.25">
      <c r="A38" t="s">
        <v>96</v>
      </c>
      <c r="B38" t="s">
        <v>97</v>
      </c>
    </row>
    <row r="39" spans="1:2" x14ac:dyDescent="0.25">
      <c r="A39" t="s">
        <v>98</v>
      </c>
      <c r="B39" t="s">
        <v>99</v>
      </c>
    </row>
    <row r="40" spans="1:2" x14ac:dyDescent="0.25">
      <c r="A40" t="s">
        <v>100</v>
      </c>
      <c r="B40" t="s">
        <v>101</v>
      </c>
    </row>
    <row r="41" spans="1:2" x14ac:dyDescent="0.25">
      <c r="A41" t="s">
        <v>102</v>
      </c>
      <c r="B41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9"/>
  <sheetViews>
    <sheetView tabSelected="1" zoomScaleNormal="100" workbookViewId="0">
      <selection activeCell="E15" sqref="E15"/>
    </sheetView>
  </sheetViews>
  <sheetFormatPr defaultRowHeight="15" x14ac:dyDescent="0.25"/>
  <cols>
    <col min="1" max="1" width="15.85546875" customWidth="1"/>
    <col min="2" max="2" width="14" customWidth="1"/>
    <col min="3" max="3" width="7" customWidth="1"/>
    <col min="4" max="4" width="6.85546875" customWidth="1"/>
    <col min="5" max="5" width="7.5703125" customWidth="1"/>
    <col min="11" max="11" width="13.5703125" customWidth="1"/>
  </cols>
  <sheetData>
    <row r="1" spans="1:19" ht="15.75" x14ac:dyDescent="0.25">
      <c r="A1" s="31" t="s">
        <v>143</v>
      </c>
      <c r="O1" s="13" t="s">
        <v>166</v>
      </c>
      <c r="P1" s="33"/>
      <c r="Q1" s="33"/>
      <c r="R1" s="33"/>
      <c r="S1" s="33"/>
    </row>
    <row r="2" spans="1:19" x14ac:dyDescent="0.25">
      <c r="A2" s="34" t="s">
        <v>183</v>
      </c>
      <c r="B2" s="34"/>
      <c r="C2" s="34"/>
      <c r="D2" s="34"/>
      <c r="E2" s="34"/>
      <c r="F2" s="34"/>
      <c r="G2" s="34"/>
      <c r="H2" s="34"/>
      <c r="I2" s="34"/>
      <c r="K2" s="17" t="s">
        <v>181</v>
      </c>
      <c r="L2" s="17"/>
      <c r="M2" s="17"/>
      <c r="N2" s="17"/>
      <c r="O2" s="17"/>
      <c r="Q2" s="51" t="s">
        <v>182</v>
      </c>
      <c r="R2" s="51"/>
    </row>
    <row r="3" spans="1:19" x14ac:dyDescent="0.25">
      <c r="A3" s="32" t="s">
        <v>144</v>
      </c>
      <c r="B3" s="32"/>
      <c r="C3" s="32"/>
      <c r="D3" s="52" t="s">
        <v>26</v>
      </c>
      <c r="E3" s="52"/>
    </row>
    <row r="4" spans="1:19" ht="15.75" thickBot="1" x14ac:dyDescent="0.3">
      <c r="D4" s="32" t="s">
        <v>165</v>
      </c>
      <c r="E4" s="32"/>
      <c r="F4" s="32"/>
      <c r="G4" s="32"/>
      <c r="H4" s="32"/>
      <c r="I4" s="32"/>
      <c r="J4" s="32"/>
      <c r="K4" s="35" t="s">
        <v>164</v>
      </c>
      <c r="L4" s="35"/>
      <c r="M4" s="35"/>
      <c r="N4" s="35"/>
      <c r="O4" s="35"/>
      <c r="P4" s="35"/>
      <c r="Q4" s="35"/>
      <c r="R4" s="35"/>
      <c r="S4" s="35"/>
    </row>
    <row r="5" spans="1:19" x14ac:dyDescent="0.25">
      <c r="A5" s="18" t="s">
        <v>151</v>
      </c>
      <c r="B5" s="19" t="s">
        <v>152</v>
      </c>
      <c r="C5" s="20" t="s">
        <v>7</v>
      </c>
      <c r="D5" s="20" t="s">
        <v>128</v>
      </c>
      <c r="E5" s="20" t="s">
        <v>142</v>
      </c>
      <c r="F5" s="20" t="s">
        <v>141</v>
      </c>
      <c r="G5" s="21" t="s">
        <v>153</v>
      </c>
      <c r="H5" s="21" t="s">
        <v>154</v>
      </c>
      <c r="I5" s="21" t="s">
        <v>149</v>
      </c>
      <c r="J5" s="22" t="s">
        <v>150</v>
      </c>
      <c r="K5" s="36" t="s">
        <v>155</v>
      </c>
      <c r="L5" s="37" t="s">
        <v>156</v>
      </c>
      <c r="M5" s="37" t="s">
        <v>157</v>
      </c>
      <c r="N5" s="37" t="s">
        <v>159</v>
      </c>
      <c r="O5" s="37" t="s">
        <v>158</v>
      </c>
      <c r="P5" s="37" t="s">
        <v>160</v>
      </c>
      <c r="Q5" s="37" t="s">
        <v>161</v>
      </c>
      <c r="R5" s="37" t="s">
        <v>162</v>
      </c>
      <c r="S5" s="38" t="s">
        <v>163</v>
      </c>
    </row>
    <row r="6" spans="1:19" x14ac:dyDescent="0.25">
      <c r="A6" s="23">
        <v>1</v>
      </c>
      <c r="B6" s="1" t="s">
        <v>26</v>
      </c>
      <c r="C6" s="7">
        <v>1.2</v>
      </c>
      <c r="D6" s="7">
        <v>58</v>
      </c>
      <c r="E6" s="7">
        <v>103</v>
      </c>
      <c r="F6" s="7">
        <v>25</v>
      </c>
      <c r="G6" s="14">
        <v>0.49</v>
      </c>
      <c r="H6" s="14">
        <v>0.53</v>
      </c>
      <c r="I6" s="15">
        <v>1.2E-2</v>
      </c>
      <c r="J6" s="24">
        <v>41</v>
      </c>
      <c r="K6" s="39" t="str">
        <f>IF($B6="","",$D$3)</f>
        <v>Angus</v>
      </c>
      <c r="L6" s="40">
        <f ca="1">IF(C6="","",IF($B6="","",C6+OFFSET('US-MARC'!$A$5,MATCH('AB-EPD'!$B6,'US-MARC'!$A6:$A$27,0),1)-OFFSET('US-MARC'!$A$5,MATCH('AB-EPD'!$D$3,'US-MARC'!$A$6:$A$27,0),1)))</f>
        <v>1.2</v>
      </c>
      <c r="M6" s="41">
        <f ca="1">IF(D6="","",IF($B6="","",D6+OFFSET('US-MARC'!$A$5,MATCH('AB-EPD'!$B6,'US-MARC'!$A6:$A$27,0),2)-OFFSET('US-MARC'!$A$5,MATCH('AB-EPD'!$D$3,'US-MARC'!$A$6:$A$27,0),2)))</f>
        <v>58</v>
      </c>
      <c r="N6" s="41">
        <f ca="1">IF(E6="","",IF($B6="","",E6+OFFSET('US-MARC'!$A$5,MATCH('AB-EPD'!$B6,'US-MARC'!$A6:$A$27,0),3)-OFFSET('US-MARC'!$A$5,MATCH('AB-EPD'!$D$3,'US-MARC'!$A$6:$A$27,0),3)))</f>
        <v>103</v>
      </c>
      <c r="O6" s="41">
        <f ca="1">IF(F6="","",IF($B6="","",F6+OFFSET('US-MARC'!$A$5,MATCH('AB-EPD'!$B6,'US-MARC'!$A6:$A$27,0),4)-OFFSET('US-MARC'!$A$5,MATCH('AB-EPD'!$D$3,'US-MARC'!$A$6:$A$27,0),4)))</f>
        <v>25</v>
      </c>
      <c r="P6" s="42">
        <f ca="1">IF(G6="","",IF($B6="","",G6+OFFSET('US-MARC'!$A$5,MATCH('AB-EPD'!$B6,'US-MARC'!$A6:$A$27,0),5)-OFFSET('US-MARC'!$A$5,MATCH('AB-EPD'!$D$3,'US-MARC'!$A$6:$A$27,0),5)))</f>
        <v>0.49</v>
      </c>
      <c r="Q6" s="42">
        <f ca="1">IF(H6="","",IF($B6="","",H6+OFFSET('US-MARC'!$A$5,MATCH('AB-EPD'!$B6,'US-MARC'!$A6:$A$27,0),6)-OFFSET('US-MARC'!$A$5,MATCH('AB-EPD'!$D$3,'US-MARC'!$A$6:$A$27,0),6)))</f>
        <v>0.53</v>
      </c>
      <c r="R6" s="43">
        <f ca="1">IF(I6="","",IF($B6="","",I6+OFFSET('US-MARC'!$A$5,MATCH('AB-EPD'!$B6,'US-MARC'!$A6:$A$27,0),7)-OFFSET('US-MARC'!$A$5,MATCH('AB-EPD'!$D$3,'US-MARC'!$A$6:$A$27,0),7)))</f>
        <v>1.2E-2</v>
      </c>
      <c r="S6" s="44">
        <f ca="1">IF(J6="","",IF($B6="","",J6+OFFSET('US-MARC'!$A$5,MATCH('AB-EPD'!$B6,'US-MARC'!$A6:$A$27,0),8)-OFFSET('US-MARC'!$A$5,MATCH('AB-EPD'!$D$3,'US-MARC'!$A$6:$A$27,0),8)))</f>
        <v>41</v>
      </c>
    </row>
    <row r="7" spans="1:19" x14ac:dyDescent="0.25">
      <c r="A7" s="23">
        <v>2</v>
      </c>
      <c r="B7" s="1" t="s">
        <v>28</v>
      </c>
      <c r="C7" s="7">
        <v>-1.7</v>
      </c>
      <c r="D7" s="7">
        <v>60</v>
      </c>
      <c r="E7" s="7">
        <v>97</v>
      </c>
      <c r="F7" s="7">
        <v>25</v>
      </c>
      <c r="G7" s="14">
        <v>0.39</v>
      </c>
      <c r="H7" s="14">
        <v>0.08</v>
      </c>
      <c r="I7" s="15">
        <v>0.02</v>
      </c>
      <c r="J7" s="24">
        <v>19</v>
      </c>
      <c r="K7" s="39" t="str">
        <f t="shared" ref="K7:K49" si="0">IF($B7="","",$D$3)</f>
        <v>Angus</v>
      </c>
      <c r="L7" s="40">
        <f ca="1">IF(C7="","",IF($B7="","",C7+OFFSET('US-MARC'!$A$5,MATCH('AB-EPD'!$B7,'US-MARC'!$A6:$A$27,0),1)-OFFSET('US-MARC'!$A$5,MATCH('AB-EPD'!$D$3,'US-MARC'!$A$6:$A$27,0),1)))</f>
        <v>0.59999999999999987</v>
      </c>
      <c r="M7" s="41">
        <f ca="1">IF(D7="","",IF($B7="","",D7+OFFSET('US-MARC'!$A$5,MATCH('AB-EPD'!$B7,'US-MARC'!$A6:$A$27,0),2)-OFFSET('US-MARC'!$A$5,MATCH('AB-EPD'!$D$3,'US-MARC'!$A$6:$A$27,0),2)))</f>
        <v>38.700000000000003</v>
      </c>
      <c r="N7" s="41">
        <f ca="1">IF(E7="","",IF($B7="","",E7+OFFSET('US-MARC'!$A$5,MATCH('AB-EPD'!$B7,'US-MARC'!$A6:$A$27,0),3)-OFFSET('US-MARC'!$A$5,MATCH('AB-EPD'!$D$3,'US-MARC'!$A$6:$A$27,0),3)))</f>
        <v>68.099999999999994</v>
      </c>
      <c r="O7" s="41">
        <f ca="1">IF(F7="","",IF($B7="","",F7+OFFSET('US-MARC'!$A$5,MATCH('AB-EPD'!$B7,'US-MARC'!$A6:$A$27,0),4)-OFFSET('US-MARC'!$A$5,MATCH('AB-EPD'!$D$3,'US-MARC'!$A$6:$A$27,0),4)))</f>
        <v>26.6</v>
      </c>
      <c r="P7" s="42">
        <f ca="1">IF(G7="","",IF($B7="","",G7+OFFSET('US-MARC'!$A$5,MATCH('AB-EPD'!$B7,'US-MARC'!$A6:$A$27,0),5)-OFFSET('US-MARC'!$A$5,MATCH('AB-EPD'!$D$3,'US-MARC'!$A$6:$A$27,0),5)))</f>
        <v>0.28000000000000003</v>
      </c>
      <c r="Q7" s="42">
        <f ca="1">IF(H7="","",IF($B7="","",H7+OFFSET('US-MARC'!$A$5,MATCH('AB-EPD'!$B7,'US-MARC'!$A6:$A$27,0),6)-OFFSET('US-MARC'!$A$5,MATCH('AB-EPD'!$D$3,'US-MARC'!$A$6:$A$27,0),6)))</f>
        <v>0.37</v>
      </c>
      <c r="R7" s="43">
        <f ca="1">IF(I7="","",IF($B7="","",I7+OFFSET('US-MARC'!$A$5,MATCH('AB-EPD'!$B7,'US-MARC'!$A6:$A$27,0),7)-OFFSET('US-MARC'!$A$5,MATCH('AB-EPD'!$D$3,'US-MARC'!$A$6:$A$27,0),7)))</f>
        <v>-1.5000000000000003E-2</v>
      </c>
      <c r="S7" s="44">
        <f ca="1">IF(J7="","",IF($B7="","",J7+OFFSET('US-MARC'!$A$5,MATCH('AB-EPD'!$B7,'US-MARC'!$A6:$A$27,0),8)-OFFSET('US-MARC'!$A$5,MATCH('AB-EPD'!$D$3,'US-MARC'!$A$6:$A$27,0),8)))</f>
        <v>11.8</v>
      </c>
    </row>
    <row r="8" spans="1:19" x14ac:dyDescent="0.25">
      <c r="A8" s="23">
        <v>3</v>
      </c>
      <c r="B8" s="1" t="s">
        <v>145</v>
      </c>
      <c r="C8" s="7">
        <v>2.9</v>
      </c>
      <c r="D8" s="7">
        <v>54</v>
      </c>
      <c r="E8" s="7">
        <v>87</v>
      </c>
      <c r="F8" s="7">
        <v>25</v>
      </c>
      <c r="G8" s="14">
        <v>0.09</v>
      </c>
      <c r="H8" s="14">
        <v>0.38</v>
      </c>
      <c r="I8" s="15">
        <v>1.4E-2</v>
      </c>
      <c r="J8" s="24">
        <v>67</v>
      </c>
      <c r="K8" s="39" t="str">
        <f t="shared" si="0"/>
        <v>Angus</v>
      </c>
      <c r="L8" s="40">
        <f ca="1">IF(C8="","",IF($B8="","",C8+OFFSET('US-MARC'!$A$5,MATCH('AB-EPD'!$B8,'US-MARC'!$A6:$A$27,0),1)-OFFSET('US-MARC'!$A$5,MATCH('AB-EPD'!$D$3,'US-MARC'!$A$6:$A$27,0),1)))</f>
        <v>3.8</v>
      </c>
      <c r="M8" s="41">
        <f ca="1">IF(D8="","",IF($B8="","",D8+OFFSET('US-MARC'!$A$5,MATCH('AB-EPD'!$B8,'US-MARC'!$A6:$A$27,0),2)-OFFSET('US-MARC'!$A$5,MATCH('AB-EPD'!$D$3,'US-MARC'!$A$6:$A$27,0),2)))</f>
        <v>37.4</v>
      </c>
      <c r="N8" s="41">
        <f ca="1">IF(E8="","",IF($B8="","",E8+OFFSET('US-MARC'!$A$5,MATCH('AB-EPD'!$B8,'US-MARC'!$A6:$A$27,0),3)-OFFSET('US-MARC'!$A$5,MATCH('AB-EPD'!$D$3,'US-MARC'!$A$6:$A$27,0),3)))</f>
        <v>45.7</v>
      </c>
      <c r="O8" s="41">
        <f ca="1">IF(F8="","",IF($B8="","",F8+OFFSET('US-MARC'!$A$5,MATCH('AB-EPD'!$B8,'US-MARC'!$A6:$A$27,0),4)-OFFSET('US-MARC'!$A$5,MATCH('AB-EPD'!$D$3,'US-MARC'!$A$6:$A$27,0),4)))</f>
        <v>13.9</v>
      </c>
      <c r="P8" s="42">
        <f ca="1">IF(G8="","",IF($B8="","",G8+OFFSET('US-MARC'!$A$5,MATCH('AB-EPD'!$B8,'US-MARC'!$A6:$A$27,0),5)-OFFSET('US-MARC'!$A$5,MATCH('AB-EPD'!$D$3,'US-MARC'!$A$6:$A$27,0),5)))</f>
        <v>-0.26</v>
      </c>
      <c r="Q8" s="42">
        <f ca="1">IF(H8="","",IF($B8="","",H8+OFFSET('US-MARC'!$A$5,MATCH('AB-EPD'!$B8,'US-MARC'!$A6:$A$27,0),6)-OFFSET('US-MARC'!$A$5,MATCH('AB-EPD'!$D$3,'US-MARC'!$A$6:$A$27,0),6)))</f>
        <v>0.44</v>
      </c>
      <c r="R8" s="43">
        <f ca="1">IF(I8="","",IF($B8="","",I8+OFFSET('US-MARC'!$A$5,MATCH('AB-EPD'!$B8,'US-MARC'!$A6:$A$27,0),7)-OFFSET('US-MARC'!$A$5,MATCH('AB-EPD'!$D$3,'US-MARC'!$A$6:$A$27,0),7)))</f>
        <v>-6.2E-2</v>
      </c>
      <c r="S8" s="44">
        <f ca="1">IF(J8="","",IF($B8="","",J8+OFFSET('US-MARC'!$A$5,MATCH('AB-EPD'!$B8,'US-MARC'!$A6:$A$27,0),8)-OFFSET('US-MARC'!$A$5,MATCH('AB-EPD'!$D$3,'US-MARC'!$A$6:$A$27,0),8)))</f>
        <v>-2.7000000000000028</v>
      </c>
    </row>
    <row r="9" spans="1:19" x14ac:dyDescent="0.25">
      <c r="A9" s="23">
        <v>4</v>
      </c>
      <c r="B9" s="1" t="s">
        <v>43</v>
      </c>
      <c r="C9" s="7">
        <v>0.7</v>
      </c>
      <c r="D9" s="7">
        <v>27</v>
      </c>
      <c r="E9" s="7">
        <v>49</v>
      </c>
      <c r="F9" s="7">
        <v>8.8000000000000007</v>
      </c>
      <c r="G9" s="14">
        <v>0.02</v>
      </c>
      <c r="H9" s="14">
        <v>0.24</v>
      </c>
      <c r="I9" s="15">
        <v>1E-3</v>
      </c>
      <c r="J9" s="24">
        <v>12.9</v>
      </c>
      <c r="K9" s="39" t="str">
        <f t="shared" si="0"/>
        <v>Angus</v>
      </c>
      <c r="L9" s="40">
        <f ca="1">IF(C9="","",IF($B9="","",C9+OFFSET('US-MARC'!$A$5,MATCH('AB-EPD'!$B9,'US-MARC'!$A6:$A$27,0),1)-OFFSET('US-MARC'!$A$5,MATCH('AB-EPD'!$D$3,'US-MARC'!$A$6:$A$27,0),1)))</f>
        <v>6.7</v>
      </c>
      <c r="M9" s="41">
        <f ca="1">IF(D9="","",IF($B9="","",D9+OFFSET('US-MARC'!$A$5,MATCH('AB-EPD'!$B9,'US-MARC'!$A6:$A$27,0),2)-OFFSET('US-MARC'!$A$5,MATCH('AB-EPD'!$D$3,'US-MARC'!$A$6:$A$27,0),2)))</f>
        <v>55.5</v>
      </c>
      <c r="N9" s="41">
        <f ca="1">IF(E9="","",IF($B9="","",E9+OFFSET('US-MARC'!$A$5,MATCH('AB-EPD'!$B9,'US-MARC'!$A6:$A$27,0),3)-OFFSET('US-MARC'!$A$5,MATCH('AB-EPD'!$D$3,'US-MARC'!$A$6:$A$27,0),3)))</f>
        <v>69.3</v>
      </c>
      <c r="O9" s="41">
        <f ca="1">IF(F9="","",IF($B9="","",F9+OFFSET('US-MARC'!$A$5,MATCH('AB-EPD'!$B9,'US-MARC'!$A6:$A$27,0),4)-OFFSET('US-MARC'!$A$5,MATCH('AB-EPD'!$D$3,'US-MARC'!$A$6:$A$27,0),4)))</f>
        <v>17.200000000000003</v>
      </c>
      <c r="P9" s="42">
        <f ca="1">IF(G9="","",IF($B9="","",G9+OFFSET('US-MARC'!$A$5,MATCH('AB-EPD'!$B9,'US-MARC'!$A6:$A$27,0),5)-OFFSET('US-MARC'!$A$5,MATCH('AB-EPD'!$D$3,'US-MARC'!$A$6:$A$27,0),5)))</f>
        <v>-0.31</v>
      </c>
      <c r="Q9" s="42">
        <f ca="1">IF(H9="","",IF($B9="","",H9+OFFSET('US-MARC'!$A$5,MATCH('AB-EPD'!$B9,'US-MARC'!$A6:$A$27,0),6)-OFFSET('US-MARC'!$A$5,MATCH('AB-EPD'!$D$3,'US-MARC'!$A$6:$A$27,0),6)))</f>
        <v>1.04</v>
      </c>
      <c r="R9" s="43">
        <f ca="1">IF(I9="","",IF($B9="","",I9+OFFSET('US-MARC'!$A$5,MATCH('AB-EPD'!$B9,'US-MARC'!$A6:$A$27,0),7)-OFFSET('US-MARC'!$A$5,MATCH('AB-EPD'!$D$3,'US-MARC'!$A$6:$A$27,0),7)))</f>
        <v>-0.19700000000000001</v>
      </c>
      <c r="S9" s="44">
        <f ca="1">IF(J9="","",IF($B9="","",J9+OFFSET('US-MARC'!$A$5,MATCH('AB-EPD'!$B9,'US-MARC'!$A6:$A$27,0),8)-OFFSET('US-MARC'!$A$5,MATCH('AB-EPD'!$D$3,'US-MARC'!$A$6:$A$27,0),8)))</f>
        <v>19.5</v>
      </c>
    </row>
    <row r="10" spans="1:19" x14ac:dyDescent="0.25">
      <c r="A10" s="23">
        <v>5</v>
      </c>
      <c r="B10" s="1" t="s">
        <v>147</v>
      </c>
      <c r="C10" s="7">
        <v>1.7</v>
      </c>
      <c r="D10" s="7">
        <v>44</v>
      </c>
      <c r="E10" s="7">
        <v>55</v>
      </c>
      <c r="F10" s="7">
        <v>19</v>
      </c>
      <c r="G10" s="14">
        <v>0.09</v>
      </c>
      <c r="H10" s="14">
        <v>0.26</v>
      </c>
      <c r="I10" s="15">
        <v>-0.03</v>
      </c>
      <c r="J10" s="24">
        <v>10</v>
      </c>
      <c r="K10" s="39" t="str">
        <f t="shared" si="0"/>
        <v>Angus</v>
      </c>
      <c r="L10" s="40">
        <f ca="1">IF(C10="","",IF($B10="","",C10+OFFSET('US-MARC'!$A$5,MATCH('AB-EPD'!$B10,'US-MARC'!$A6:$A$27,0),1)-OFFSET('US-MARC'!$A$5,MATCH('AB-EPD'!$D$3,'US-MARC'!$A$6:$A$27,0),1)))</f>
        <v>3.5</v>
      </c>
      <c r="M10" s="41">
        <f ca="1">IF(D10="","",IF($B10="","",D10+OFFSET('US-MARC'!$A$5,MATCH('AB-EPD'!$B10,'US-MARC'!$A6:$A$27,0),2)-OFFSET('US-MARC'!$A$5,MATCH('AB-EPD'!$D$3,'US-MARC'!$A$6:$A$27,0),2)))</f>
        <v>15.5</v>
      </c>
      <c r="N10" s="41">
        <f ca="1">IF(E10="","",IF($B10="","",E10+OFFSET('US-MARC'!$A$5,MATCH('AB-EPD'!$B10,'US-MARC'!$A6:$A$27,0),3)-OFFSET('US-MARC'!$A$5,MATCH('AB-EPD'!$D$3,'US-MARC'!$A$6:$A$27,0),3)))</f>
        <v>-2.8999999999999986</v>
      </c>
      <c r="O10" s="41">
        <f ca="1">IF(F10="","",IF($B10="","",F10+OFFSET('US-MARC'!$A$5,MATCH('AB-EPD'!$B10,'US-MARC'!$A6:$A$27,0),4)-OFFSET('US-MARC'!$A$5,MATCH('AB-EPD'!$D$3,'US-MARC'!$A$6:$A$27,0),4)))</f>
        <v>11.4</v>
      </c>
      <c r="P10" s="42">
        <f ca="1">IF(G10="","",IF($B10="","",G10+OFFSET('US-MARC'!$A$5,MATCH('AB-EPD'!$B10,'US-MARC'!$A6:$A$27,0),5)-OFFSET('US-MARC'!$A$5,MATCH('AB-EPD'!$D$3,'US-MARC'!$A$6:$A$27,0),5)))</f>
        <v>-0.44000000000000006</v>
      </c>
      <c r="Q10" s="42">
        <f ca="1">IF(H10="","",IF($B10="","",H10+OFFSET('US-MARC'!$A$5,MATCH('AB-EPD'!$B10,'US-MARC'!$A6:$A$27,0),6)-OFFSET('US-MARC'!$A$5,MATCH('AB-EPD'!$D$3,'US-MARC'!$A$6:$A$27,0),6)))</f>
        <v>1.32</v>
      </c>
      <c r="R10" s="43">
        <f ca="1">IF(I10="","",IF($B10="","",I10+OFFSET('US-MARC'!$A$5,MATCH('AB-EPD'!$B10,'US-MARC'!$A6:$A$27,0),7)-OFFSET('US-MARC'!$A$5,MATCH('AB-EPD'!$D$3,'US-MARC'!$A$6:$A$27,0),7)))</f>
        <v>-0.19900000000000001</v>
      </c>
      <c r="S10" s="44">
        <f ca="1">IF(J10="","",IF($B10="","",J10+OFFSET('US-MARC'!$A$5,MATCH('AB-EPD'!$B10,'US-MARC'!$A6:$A$27,0),8)-OFFSET('US-MARC'!$A$5,MATCH('AB-EPD'!$D$3,'US-MARC'!$A$6:$A$27,0),8)))</f>
        <v>-16.5</v>
      </c>
    </row>
    <row r="11" spans="1:19" x14ac:dyDescent="0.25">
      <c r="A11" s="23">
        <v>6</v>
      </c>
      <c r="B11" s="1" t="s">
        <v>45</v>
      </c>
      <c r="C11" s="7">
        <v>2.4</v>
      </c>
      <c r="D11" s="7">
        <v>50</v>
      </c>
      <c r="E11" s="7">
        <v>75</v>
      </c>
      <c r="F11" s="7">
        <v>15</v>
      </c>
      <c r="G11" s="14">
        <v>0.26</v>
      </c>
      <c r="H11" s="14">
        <v>0.43</v>
      </c>
      <c r="I11" s="15">
        <v>-0.03</v>
      </c>
      <c r="J11" s="24">
        <v>22</v>
      </c>
      <c r="K11" s="39" t="str">
        <f t="shared" si="0"/>
        <v>Angus</v>
      </c>
      <c r="L11" s="40">
        <f ca="1">IF(C11="","",IF($B11="","",C11+OFFSET('US-MARC'!$A$5,MATCH('AB-EPD'!$B11,'US-MARC'!$A6:$A$27,0),1)-OFFSET('US-MARC'!$A$5,MATCH('AB-EPD'!$D$3,'US-MARC'!$A$6:$A$27,0),1)))</f>
        <v>4.8</v>
      </c>
      <c r="M11" s="41">
        <f ca="1">IF(D11="","",IF($B11="","",D11+OFFSET('US-MARC'!$A$5,MATCH('AB-EPD'!$B11,'US-MARC'!$A6:$A$27,0),2)-OFFSET('US-MARC'!$A$5,MATCH('AB-EPD'!$D$3,'US-MARC'!$A$6:$A$27,0),2)))</f>
        <v>26.4</v>
      </c>
      <c r="N11" s="41">
        <f ca="1">IF(E11="","",IF($B11="","",E11+OFFSET('US-MARC'!$A$5,MATCH('AB-EPD'!$B11,'US-MARC'!$A6:$A$27,0),3)-OFFSET('US-MARC'!$A$5,MATCH('AB-EPD'!$D$3,'US-MARC'!$A$6:$A$27,0),3)))</f>
        <v>32.1</v>
      </c>
      <c r="O11" s="41">
        <f ca="1">IF(F11="","",IF($B11="","",F11+OFFSET('US-MARC'!$A$5,MATCH('AB-EPD'!$B11,'US-MARC'!$A6:$A$27,0),4)-OFFSET('US-MARC'!$A$5,MATCH('AB-EPD'!$D$3,'US-MARC'!$A$6:$A$27,0),4)))</f>
        <v>19.3</v>
      </c>
      <c r="P11" s="42">
        <f ca="1">IF(G11="","",IF($B11="","",G11+OFFSET('US-MARC'!$A$5,MATCH('AB-EPD'!$B11,'US-MARC'!$A6:$A$27,0),5)-OFFSET('US-MARC'!$A$5,MATCH('AB-EPD'!$D$3,'US-MARC'!$A$6:$A$27,0),5)))</f>
        <v>-0.14000000000000001</v>
      </c>
      <c r="Q11" s="42">
        <f ca="1">IF(H11="","",IF($B11="","",H11+OFFSET('US-MARC'!$A$5,MATCH('AB-EPD'!$B11,'US-MARC'!$A6:$A$27,0),6)-OFFSET('US-MARC'!$A$5,MATCH('AB-EPD'!$D$3,'US-MARC'!$A$6:$A$27,0),6)))</f>
        <v>0.96</v>
      </c>
      <c r="R11" s="43">
        <f ca="1">IF(I11="","",IF($B11="","",I11+OFFSET('US-MARC'!$A$5,MATCH('AB-EPD'!$B11,'US-MARC'!$A6:$A$27,0),7)-OFFSET('US-MARC'!$A$5,MATCH('AB-EPD'!$D$3,'US-MARC'!$A$6:$A$27,0),7)))</f>
        <v>-0.152</v>
      </c>
      <c r="S11" s="44">
        <f ca="1">IF(J11="","",IF($B11="","",J11+OFFSET('US-MARC'!$A$5,MATCH('AB-EPD'!$B11,'US-MARC'!$A6:$A$27,0),8)-OFFSET('US-MARC'!$A$5,MATCH('AB-EPD'!$D$3,'US-MARC'!$A$6:$A$27,0),8)))</f>
        <v>-4.1000000000000014</v>
      </c>
    </row>
    <row r="12" spans="1:19" x14ac:dyDescent="0.25">
      <c r="A12" s="23">
        <v>7</v>
      </c>
      <c r="B12" s="1" t="s">
        <v>30</v>
      </c>
      <c r="C12" s="7">
        <v>0.54</v>
      </c>
      <c r="D12" s="7">
        <v>22</v>
      </c>
      <c r="E12" s="7">
        <v>40</v>
      </c>
      <c r="F12" s="7">
        <v>8.9</v>
      </c>
      <c r="G12" s="14">
        <v>-0.03</v>
      </c>
      <c r="H12" s="14">
        <v>0.1</v>
      </c>
      <c r="I12" s="15">
        <v>-0.03</v>
      </c>
      <c r="J12" s="24"/>
      <c r="K12" s="39" t="str">
        <f t="shared" si="0"/>
        <v>Angus</v>
      </c>
      <c r="L12" s="40">
        <f ca="1">IF(C12="","",IF($B12="","",C12+OFFSET('US-MARC'!$A$5,MATCH('AB-EPD'!$B12,'US-MARC'!$A6:$A$27,0),1)-OFFSET('US-MARC'!$A$5,MATCH('AB-EPD'!$D$3,'US-MARC'!$A$6:$A$27,0),1)))</f>
        <v>4.34</v>
      </c>
      <c r="M12" s="41">
        <f ca="1">IF(D12="","",IF($B12="","",D12+OFFSET('US-MARC'!$A$5,MATCH('AB-EPD'!$B12,'US-MARC'!$A6:$A$27,0),2)-OFFSET('US-MARC'!$A$5,MATCH('AB-EPD'!$D$3,'US-MARC'!$A$6:$A$27,0),2)))</f>
        <v>46.1</v>
      </c>
      <c r="N12" s="41">
        <f ca="1">IF(E12="","",IF($B12="","",E12+OFFSET('US-MARC'!$A$5,MATCH('AB-EPD'!$B12,'US-MARC'!$A6:$A$27,0),3)-OFFSET('US-MARC'!$A$5,MATCH('AB-EPD'!$D$3,'US-MARC'!$A$6:$A$27,0),3)))</f>
        <v>42.5</v>
      </c>
      <c r="O12" s="41">
        <f ca="1">IF(F12="","",IF($B12="","",F12+OFFSET('US-MARC'!$A$5,MATCH('AB-EPD'!$B12,'US-MARC'!$A6:$A$27,0),4)-OFFSET('US-MARC'!$A$5,MATCH('AB-EPD'!$D$3,'US-MARC'!$A$6:$A$27,0),4)))</f>
        <v>13.100000000000001</v>
      </c>
      <c r="P12" s="42">
        <f ca="1">IF(G12="","",IF($B12="","",G12+OFFSET('US-MARC'!$A$5,MATCH('AB-EPD'!$B12,'US-MARC'!$A6:$A$27,0),5)-OFFSET('US-MARC'!$A$5,MATCH('AB-EPD'!$D$3,'US-MARC'!$A$6:$A$27,0),5)))</f>
        <v>-0.03</v>
      </c>
      <c r="Q12" s="42">
        <f ca="1">IF(H12="","",IF($B12="","",H12+OFFSET('US-MARC'!$A$5,MATCH('AB-EPD'!$B12,'US-MARC'!$A6:$A$27,0),6)-OFFSET('US-MARC'!$A$5,MATCH('AB-EPD'!$D$3,'US-MARC'!$A$6:$A$27,0),6)))</f>
        <v>0.1</v>
      </c>
      <c r="R12" s="43">
        <f ca="1">IF(I12="","",IF($B12="","",I12+OFFSET('US-MARC'!$A$5,MATCH('AB-EPD'!$B12,'US-MARC'!$A6:$A$27,0),7)-OFFSET('US-MARC'!$A$5,MATCH('AB-EPD'!$D$3,'US-MARC'!$A$6:$A$27,0),7)))</f>
        <v>-0.03</v>
      </c>
      <c r="S12" s="44" t="str">
        <f ca="1">IF(J12="","",IF($B12="","",J12+OFFSET('US-MARC'!$A$5,MATCH('AB-EPD'!$B12,'US-MARC'!$A6:$A$27,0),8)-OFFSET('US-MARC'!$A$5,MATCH('AB-EPD'!$D$3,'US-MARC'!$A$6:$A$27,0),8)))</f>
        <v/>
      </c>
    </row>
    <row r="13" spans="1:19" x14ac:dyDescent="0.25">
      <c r="A13" s="23">
        <v>8</v>
      </c>
      <c r="B13" s="1" t="s">
        <v>55</v>
      </c>
      <c r="C13" s="7">
        <v>0.2</v>
      </c>
      <c r="D13" s="7">
        <v>67</v>
      </c>
      <c r="E13" s="7">
        <v>96</v>
      </c>
      <c r="F13" s="7">
        <v>21</v>
      </c>
      <c r="G13" s="14">
        <v>0.19</v>
      </c>
      <c r="H13" s="14">
        <v>0.74</v>
      </c>
      <c r="I13" s="15">
        <v>-0.04</v>
      </c>
      <c r="J13" s="24">
        <v>29</v>
      </c>
      <c r="K13" s="39" t="str">
        <f t="shared" si="0"/>
        <v>Angus</v>
      </c>
      <c r="L13" s="40">
        <f ca="1">IF(C13="","",IF($B13="","",C13+OFFSET('US-MARC'!$A$5,MATCH('AB-EPD'!$B13,'US-MARC'!$A6:$A$27,0),1)-OFFSET('US-MARC'!$A$5,MATCH('AB-EPD'!$D$3,'US-MARC'!$A$6:$A$27,0),1)))</f>
        <v>3.4000000000000004</v>
      </c>
      <c r="M13" s="41">
        <f ca="1">IF(D13="","",IF($B13="","",D13+OFFSET('US-MARC'!$A$5,MATCH('AB-EPD'!$B13,'US-MARC'!$A6:$A$27,0),2)-OFFSET('US-MARC'!$A$5,MATCH('AB-EPD'!$D$3,'US-MARC'!$A$6:$A$27,0),2)))</f>
        <v>57.3</v>
      </c>
      <c r="N13" s="41">
        <f ca="1">IF(E13="","",IF($B13="","",E13+OFFSET('US-MARC'!$A$5,MATCH('AB-EPD'!$B13,'US-MARC'!$A6:$A$27,0),3)-OFFSET('US-MARC'!$A$5,MATCH('AB-EPD'!$D$3,'US-MARC'!$A$6:$A$27,0),3)))</f>
        <v>78.8</v>
      </c>
      <c r="O13" s="41">
        <f ca="1">IF(F13="","",IF($B13="","",F13+OFFSET('US-MARC'!$A$5,MATCH('AB-EPD'!$B13,'US-MARC'!$A6:$A$27,0),4)-OFFSET('US-MARC'!$A$5,MATCH('AB-EPD'!$D$3,'US-MARC'!$A$6:$A$27,0),4)))</f>
        <v>28.1</v>
      </c>
      <c r="P13" s="42">
        <f ca="1">IF(G13="","",IF($B13="","",G13+OFFSET('US-MARC'!$A$5,MATCH('AB-EPD'!$B13,'US-MARC'!$A6:$A$27,0),5)-OFFSET('US-MARC'!$A$5,MATCH('AB-EPD'!$D$3,'US-MARC'!$A$6:$A$27,0),5)))</f>
        <v>-0.37000000000000005</v>
      </c>
      <c r="Q13" s="42">
        <f ca="1">IF(H13="","",IF($B13="","",H13+OFFSET('US-MARC'!$A$5,MATCH('AB-EPD'!$B13,'US-MARC'!$A6:$A$27,0),6)-OFFSET('US-MARC'!$A$5,MATCH('AB-EPD'!$D$3,'US-MARC'!$A$6:$A$27,0),6)))</f>
        <v>1.51</v>
      </c>
      <c r="R13" s="43">
        <f ca="1">IF(I13="","",IF($B13="","",I13+OFFSET('US-MARC'!$A$5,MATCH('AB-EPD'!$B13,'US-MARC'!$A6:$A$27,0),7)-OFFSET('US-MARC'!$A$5,MATCH('AB-EPD'!$D$3,'US-MARC'!$A$6:$A$27,0),7)))</f>
        <v>-0.152</v>
      </c>
      <c r="S13" s="44">
        <f ca="1">IF(J13="","",IF($B13="","",J13+OFFSET('US-MARC'!$A$5,MATCH('AB-EPD'!$B13,'US-MARC'!$A6:$A$27,0),8)-OFFSET('US-MARC'!$A$5,MATCH('AB-EPD'!$D$3,'US-MARC'!$A$6:$A$27,0),8)))</f>
        <v>16.7</v>
      </c>
    </row>
    <row r="14" spans="1:19" x14ac:dyDescent="0.25">
      <c r="A14" s="23"/>
      <c r="B14" s="1"/>
      <c r="C14" s="7"/>
      <c r="D14" s="7"/>
      <c r="E14" s="7"/>
      <c r="F14" s="7"/>
      <c r="G14" s="14"/>
      <c r="H14" s="14"/>
      <c r="I14" s="15"/>
      <c r="J14" s="24"/>
      <c r="K14" s="39" t="str">
        <f t="shared" si="0"/>
        <v/>
      </c>
      <c r="L14" s="40" t="str">
        <f ca="1">IF(C14="","",IF($B14="","",C14+OFFSET('US-MARC'!$A$5,MATCH('AB-EPD'!$B14,'US-MARC'!$A6:$A$27,0),1)-OFFSET('US-MARC'!$A$5,MATCH('AB-EPD'!$D$3,'US-MARC'!$A$6:$A$27,0),1)))</f>
        <v/>
      </c>
      <c r="M14" s="41" t="str">
        <f ca="1">IF(D14="","",IF($B14="","",D14+OFFSET('US-MARC'!$A$5,MATCH('AB-EPD'!$B14,'US-MARC'!$A6:$A$27,0),2)-OFFSET('US-MARC'!$A$5,MATCH('AB-EPD'!$D$3,'US-MARC'!$A$6:$A$27,0),2)))</f>
        <v/>
      </c>
      <c r="N14" s="41" t="str">
        <f ca="1">IF(E14="","",IF($B14="","",E14+OFFSET('US-MARC'!$A$5,MATCH('AB-EPD'!$B14,'US-MARC'!$A6:$A$27,0),3)-OFFSET('US-MARC'!$A$5,MATCH('AB-EPD'!$D$3,'US-MARC'!$A$6:$A$27,0),3)))</f>
        <v/>
      </c>
      <c r="O14" s="41" t="str">
        <f ca="1">IF(F14="","",IF($B14="","",F14+OFFSET('US-MARC'!$A$5,MATCH('AB-EPD'!$B14,'US-MARC'!$A6:$A$27,0),4)-OFFSET('US-MARC'!$A$5,MATCH('AB-EPD'!$D$3,'US-MARC'!$A$6:$A$27,0),4)))</f>
        <v/>
      </c>
      <c r="P14" s="42" t="str">
        <f ca="1">IF(G14="","",IF($B14="","",G14+OFFSET('US-MARC'!$A$5,MATCH('AB-EPD'!$B14,'US-MARC'!$A6:$A$27,0),5)-OFFSET('US-MARC'!$A$5,MATCH('AB-EPD'!$D$3,'US-MARC'!$A$6:$A$27,0),5)))</f>
        <v/>
      </c>
      <c r="Q14" s="42" t="str">
        <f ca="1">IF(H14="","",IF($B14="","",H14+OFFSET('US-MARC'!$A$5,MATCH('AB-EPD'!$B14,'US-MARC'!$A6:$A$27,0),6)-OFFSET('US-MARC'!$A$5,MATCH('AB-EPD'!$D$3,'US-MARC'!$A$6:$A$27,0),6)))</f>
        <v/>
      </c>
      <c r="R14" s="43" t="str">
        <f ca="1">IF(I14="","",IF($B14="","",I14+OFFSET('US-MARC'!$A$5,MATCH('AB-EPD'!$B14,'US-MARC'!$A6:$A$27,0),7)-OFFSET('US-MARC'!$A$5,MATCH('AB-EPD'!$D$3,'US-MARC'!$A$6:$A$27,0),7)))</f>
        <v/>
      </c>
      <c r="S14" s="44" t="str">
        <f ca="1">IF(J14="","",IF($B14="","",J14+OFFSET('US-MARC'!$A$5,MATCH('AB-EPD'!$B14,'US-MARC'!$A6:$A$27,0),8)-OFFSET('US-MARC'!$A$5,MATCH('AB-EPD'!$D$3,'US-MARC'!$A$6:$A$27,0),8)))</f>
        <v/>
      </c>
    </row>
    <row r="15" spans="1:19" x14ac:dyDescent="0.25">
      <c r="A15" s="23"/>
      <c r="B15" s="1"/>
      <c r="C15" s="7"/>
      <c r="D15" s="7"/>
      <c r="E15" s="7"/>
      <c r="F15" s="7"/>
      <c r="G15" s="14"/>
      <c r="H15" s="14"/>
      <c r="I15" s="15"/>
      <c r="J15" s="24"/>
      <c r="K15" s="39" t="str">
        <f t="shared" si="0"/>
        <v/>
      </c>
      <c r="L15" s="40" t="str">
        <f ca="1">IF(C15="","",IF($B15="","",C15+OFFSET('US-MARC'!$A$5,MATCH('AB-EPD'!$B15,'US-MARC'!$A6:$A$27,0),1)-OFFSET('US-MARC'!$A$5,MATCH('AB-EPD'!$D$3,'US-MARC'!$A$6:$A$27,0),1)))</f>
        <v/>
      </c>
      <c r="M15" s="41" t="str">
        <f ca="1">IF(D15="","",IF($B15="","",D15+OFFSET('US-MARC'!$A$5,MATCH('AB-EPD'!$B15,'US-MARC'!$A6:$A$27,0),2)-OFFSET('US-MARC'!$A$5,MATCH('AB-EPD'!$D$3,'US-MARC'!$A$6:$A$27,0),2)))</f>
        <v/>
      </c>
      <c r="N15" s="41" t="str">
        <f ca="1">IF(E15="","",IF($B15="","",E15+OFFSET('US-MARC'!$A$5,MATCH('AB-EPD'!$B15,'US-MARC'!$A6:$A$27,0),3)-OFFSET('US-MARC'!$A$5,MATCH('AB-EPD'!$D$3,'US-MARC'!$A$6:$A$27,0),3)))</f>
        <v/>
      </c>
      <c r="O15" s="41" t="str">
        <f ca="1">IF(F15="","",IF($B15="","",F15+OFFSET('US-MARC'!$A$5,MATCH('AB-EPD'!$B15,'US-MARC'!$A6:$A$27,0),4)-OFFSET('US-MARC'!$A$5,MATCH('AB-EPD'!$D$3,'US-MARC'!$A$6:$A$27,0),4)))</f>
        <v/>
      </c>
      <c r="P15" s="42" t="str">
        <f ca="1">IF(G15="","",IF($B15="","",G15+OFFSET('US-MARC'!$A$5,MATCH('AB-EPD'!$B15,'US-MARC'!$A6:$A$27,0),5)-OFFSET('US-MARC'!$A$5,MATCH('AB-EPD'!$D$3,'US-MARC'!$A$6:$A$27,0),5)))</f>
        <v/>
      </c>
      <c r="Q15" s="42" t="str">
        <f ca="1">IF(H15="","",IF($B15="","",H15+OFFSET('US-MARC'!$A$5,MATCH('AB-EPD'!$B15,'US-MARC'!$A6:$A$27,0),6)-OFFSET('US-MARC'!$A$5,MATCH('AB-EPD'!$D$3,'US-MARC'!$A$6:$A$27,0),6)))</f>
        <v/>
      </c>
      <c r="R15" s="43" t="str">
        <f ca="1">IF(I15="","",IF($B15="","",I15+OFFSET('US-MARC'!$A$5,MATCH('AB-EPD'!$B15,'US-MARC'!$A6:$A$27,0),7)-OFFSET('US-MARC'!$A$5,MATCH('AB-EPD'!$D$3,'US-MARC'!$A$6:$A$27,0),7)))</f>
        <v/>
      </c>
      <c r="S15" s="44" t="str">
        <f ca="1">IF(J15="","",IF($B15="","",J15+OFFSET('US-MARC'!$A$5,MATCH('AB-EPD'!$B15,'US-MARC'!$A6:$A$27,0),8)-OFFSET('US-MARC'!$A$5,MATCH('AB-EPD'!$D$3,'US-MARC'!$A$6:$A$27,0),8)))</f>
        <v/>
      </c>
    </row>
    <row r="16" spans="1:19" x14ac:dyDescent="0.25">
      <c r="A16" s="23"/>
      <c r="B16" s="1"/>
      <c r="C16" s="7"/>
      <c r="D16" s="7"/>
      <c r="E16" s="7"/>
      <c r="F16" s="7"/>
      <c r="G16" s="14"/>
      <c r="H16" s="14"/>
      <c r="I16" s="15"/>
      <c r="J16" s="24"/>
      <c r="K16" s="39" t="str">
        <f t="shared" si="0"/>
        <v/>
      </c>
      <c r="L16" s="40" t="str">
        <f ca="1">IF(C16="","",IF($B16="","",C16+OFFSET('US-MARC'!$A$5,MATCH('AB-EPD'!$B16,'US-MARC'!$A6:$A$27,0),1)-OFFSET('US-MARC'!$A$5,MATCH('AB-EPD'!$D$3,'US-MARC'!$A$6:$A$27,0),1)))</f>
        <v/>
      </c>
      <c r="M16" s="41" t="str">
        <f ca="1">IF(D16="","",IF($B16="","",D16+OFFSET('US-MARC'!$A$5,MATCH('AB-EPD'!$B16,'US-MARC'!$A6:$A$27,0),2)-OFFSET('US-MARC'!$A$5,MATCH('AB-EPD'!$D$3,'US-MARC'!$A$6:$A$27,0),2)))</f>
        <v/>
      </c>
      <c r="N16" s="41" t="str">
        <f ca="1">IF(E16="","",IF($B16="","",E16+OFFSET('US-MARC'!$A$5,MATCH('AB-EPD'!$B16,'US-MARC'!$A6:$A$27,0),3)-OFFSET('US-MARC'!$A$5,MATCH('AB-EPD'!$D$3,'US-MARC'!$A$6:$A$27,0),3)))</f>
        <v/>
      </c>
      <c r="O16" s="41" t="str">
        <f ca="1">IF(F16="","",IF($B16="","",F16+OFFSET('US-MARC'!$A$5,MATCH('AB-EPD'!$B16,'US-MARC'!$A6:$A$27,0),4)-OFFSET('US-MARC'!$A$5,MATCH('AB-EPD'!$D$3,'US-MARC'!$A$6:$A$27,0),4)))</f>
        <v/>
      </c>
      <c r="P16" s="42" t="str">
        <f ca="1">IF(G16="","",IF($B16="","",G16+OFFSET('US-MARC'!$A$5,MATCH('AB-EPD'!$B16,'US-MARC'!$A6:$A$27,0),5)-OFFSET('US-MARC'!$A$5,MATCH('AB-EPD'!$D$3,'US-MARC'!$A$6:$A$27,0),5)))</f>
        <v/>
      </c>
      <c r="Q16" s="42" t="str">
        <f ca="1">IF(H16="","",IF($B16="","",H16+OFFSET('US-MARC'!$A$5,MATCH('AB-EPD'!$B16,'US-MARC'!$A6:$A$27,0),6)-OFFSET('US-MARC'!$A$5,MATCH('AB-EPD'!$D$3,'US-MARC'!$A$6:$A$27,0),6)))</f>
        <v/>
      </c>
      <c r="R16" s="43" t="str">
        <f ca="1">IF(I16="","",IF($B16="","",I16+OFFSET('US-MARC'!$A$5,MATCH('AB-EPD'!$B16,'US-MARC'!$A6:$A$27,0),7)-OFFSET('US-MARC'!$A$5,MATCH('AB-EPD'!$D$3,'US-MARC'!$A$6:$A$27,0),7)))</f>
        <v/>
      </c>
      <c r="S16" s="44" t="str">
        <f ca="1">IF(J16="","",IF($B16="","",J16+OFFSET('US-MARC'!$A$5,MATCH('AB-EPD'!$B16,'US-MARC'!$A6:$A$27,0),8)-OFFSET('US-MARC'!$A$5,MATCH('AB-EPD'!$D$3,'US-MARC'!$A$6:$A$27,0),8)))</f>
        <v/>
      </c>
    </row>
    <row r="17" spans="1:19" x14ac:dyDescent="0.25">
      <c r="A17" s="23"/>
      <c r="B17" s="1"/>
      <c r="C17" s="7"/>
      <c r="D17" s="7"/>
      <c r="E17" s="7"/>
      <c r="F17" s="7"/>
      <c r="G17" s="14"/>
      <c r="H17" s="14"/>
      <c r="I17" s="15"/>
      <c r="J17" s="24"/>
      <c r="K17" s="39" t="str">
        <f t="shared" si="0"/>
        <v/>
      </c>
      <c r="L17" s="40" t="str">
        <f ca="1">IF(C17="","",IF($B17="","",C17+OFFSET('US-MARC'!$A$5,MATCH('AB-EPD'!$B17,'US-MARC'!$A6:$A$27,0),1)-OFFSET('US-MARC'!$A$5,MATCH('AB-EPD'!$D$3,'US-MARC'!$A$6:$A$27,0),1)))</f>
        <v/>
      </c>
      <c r="M17" s="41" t="str">
        <f ca="1">IF(D17="","",IF($B17="","",D17+OFFSET('US-MARC'!$A$5,MATCH('AB-EPD'!$B17,'US-MARC'!$A6:$A$27,0),2)-OFFSET('US-MARC'!$A$5,MATCH('AB-EPD'!$D$3,'US-MARC'!$A$6:$A$27,0),2)))</f>
        <v/>
      </c>
      <c r="N17" s="41" t="str">
        <f ca="1">IF(E17="","",IF($B17="","",E17+OFFSET('US-MARC'!$A$5,MATCH('AB-EPD'!$B17,'US-MARC'!$A6:$A$27,0),3)-OFFSET('US-MARC'!$A$5,MATCH('AB-EPD'!$D$3,'US-MARC'!$A$6:$A$27,0),3)))</f>
        <v/>
      </c>
      <c r="O17" s="41" t="str">
        <f ca="1">IF(F17="","",IF($B17="","",F17+OFFSET('US-MARC'!$A$5,MATCH('AB-EPD'!$B17,'US-MARC'!$A6:$A$27,0),4)-OFFSET('US-MARC'!$A$5,MATCH('AB-EPD'!$D$3,'US-MARC'!$A$6:$A$27,0),4)))</f>
        <v/>
      </c>
      <c r="P17" s="42" t="str">
        <f ca="1">IF(G17="","",IF($B17="","",G17+OFFSET('US-MARC'!$A$5,MATCH('AB-EPD'!$B17,'US-MARC'!$A6:$A$27,0),5)-OFFSET('US-MARC'!$A$5,MATCH('AB-EPD'!$D$3,'US-MARC'!$A$6:$A$27,0),5)))</f>
        <v/>
      </c>
      <c r="Q17" s="42" t="str">
        <f ca="1">IF(H17="","",IF($B17="","",H17+OFFSET('US-MARC'!$A$5,MATCH('AB-EPD'!$B17,'US-MARC'!$A6:$A$27,0),6)-OFFSET('US-MARC'!$A$5,MATCH('AB-EPD'!$D$3,'US-MARC'!$A$6:$A$27,0),6)))</f>
        <v/>
      </c>
      <c r="R17" s="43" t="str">
        <f ca="1">IF(I17="","",IF($B17="","",I17+OFFSET('US-MARC'!$A$5,MATCH('AB-EPD'!$B17,'US-MARC'!$A6:$A$27,0),7)-OFFSET('US-MARC'!$A$5,MATCH('AB-EPD'!$D$3,'US-MARC'!$A$6:$A$27,0),7)))</f>
        <v/>
      </c>
      <c r="S17" s="44" t="str">
        <f ca="1">IF(J17="","",IF($B17="","",J17+OFFSET('US-MARC'!$A$5,MATCH('AB-EPD'!$B17,'US-MARC'!$A6:$A$27,0),8)-OFFSET('US-MARC'!$A$5,MATCH('AB-EPD'!$D$3,'US-MARC'!$A$6:$A$27,0),8)))</f>
        <v/>
      </c>
    </row>
    <row r="18" spans="1:19" x14ac:dyDescent="0.25">
      <c r="A18" s="23"/>
      <c r="B18" s="1"/>
      <c r="C18" s="7"/>
      <c r="D18" s="7"/>
      <c r="E18" s="7"/>
      <c r="F18" s="7"/>
      <c r="G18" s="14"/>
      <c r="H18" s="14"/>
      <c r="I18" s="15"/>
      <c r="J18" s="24"/>
      <c r="K18" s="39" t="str">
        <f t="shared" si="0"/>
        <v/>
      </c>
      <c r="L18" s="40" t="str">
        <f ca="1">IF(C18="","",IF($B18="","",C18+OFFSET('US-MARC'!$A$5,MATCH('AB-EPD'!$B18,'US-MARC'!$A6:$A$27,0),1)-OFFSET('US-MARC'!$A$5,MATCH('AB-EPD'!$D$3,'US-MARC'!$A$6:$A$27,0),1)))</f>
        <v/>
      </c>
      <c r="M18" s="41" t="str">
        <f ca="1">IF(D18="","",IF($B18="","",D18+OFFSET('US-MARC'!$A$5,MATCH('AB-EPD'!$B18,'US-MARC'!$A6:$A$27,0),2)-OFFSET('US-MARC'!$A$5,MATCH('AB-EPD'!$D$3,'US-MARC'!$A$6:$A$27,0),2)))</f>
        <v/>
      </c>
      <c r="N18" s="41" t="str">
        <f ca="1">IF(E18="","",IF($B18="","",E18+OFFSET('US-MARC'!$A$5,MATCH('AB-EPD'!$B18,'US-MARC'!$A6:$A$27,0),3)-OFFSET('US-MARC'!$A$5,MATCH('AB-EPD'!$D$3,'US-MARC'!$A$6:$A$27,0),3)))</f>
        <v/>
      </c>
      <c r="O18" s="41" t="str">
        <f ca="1">IF(F18="","",IF($B18="","",F18+OFFSET('US-MARC'!$A$5,MATCH('AB-EPD'!$B18,'US-MARC'!$A6:$A$27,0),4)-OFFSET('US-MARC'!$A$5,MATCH('AB-EPD'!$D$3,'US-MARC'!$A$6:$A$27,0),4)))</f>
        <v/>
      </c>
      <c r="P18" s="42" t="str">
        <f ca="1">IF(G18="","",IF($B18="","",G18+OFFSET('US-MARC'!$A$5,MATCH('AB-EPD'!$B18,'US-MARC'!$A6:$A$27,0),5)-OFFSET('US-MARC'!$A$5,MATCH('AB-EPD'!$D$3,'US-MARC'!$A$6:$A$27,0),5)))</f>
        <v/>
      </c>
      <c r="Q18" s="42" t="str">
        <f ca="1">IF(H18="","",IF($B18="","",H18+OFFSET('US-MARC'!$A$5,MATCH('AB-EPD'!$B18,'US-MARC'!$A6:$A$27,0),6)-OFFSET('US-MARC'!$A$5,MATCH('AB-EPD'!$D$3,'US-MARC'!$A$6:$A$27,0),6)))</f>
        <v/>
      </c>
      <c r="R18" s="43" t="str">
        <f ca="1">IF(I18="","",IF($B18="","",I18+OFFSET('US-MARC'!$A$5,MATCH('AB-EPD'!$B18,'US-MARC'!$A6:$A$27,0),7)-OFFSET('US-MARC'!$A$5,MATCH('AB-EPD'!$D$3,'US-MARC'!$A$6:$A$27,0),7)))</f>
        <v/>
      </c>
      <c r="S18" s="44" t="str">
        <f ca="1">IF(J18="","",IF($B18="","",J18+OFFSET('US-MARC'!$A$5,MATCH('AB-EPD'!$B18,'US-MARC'!$A6:$A$27,0),8)-OFFSET('US-MARC'!$A$5,MATCH('AB-EPD'!$D$3,'US-MARC'!$A$6:$A$27,0),8)))</f>
        <v/>
      </c>
    </row>
    <row r="19" spans="1:19" x14ac:dyDescent="0.25">
      <c r="A19" s="23"/>
      <c r="B19" s="1"/>
      <c r="C19" s="7"/>
      <c r="D19" s="7"/>
      <c r="E19" s="7"/>
      <c r="F19" s="7"/>
      <c r="G19" s="14"/>
      <c r="H19" s="14"/>
      <c r="I19" s="15"/>
      <c r="J19" s="24"/>
      <c r="K19" s="39" t="str">
        <f t="shared" si="0"/>
        <v/>
      </c>
      <c r="L19" s="40" t="str">
        <f ca="1">IF(C19="","",IF($B19="","",C19+OFFSET('US-MARC'!$A$5,MATCH('AB-EPD'!$B19,'US-MARC'!$A6:$A$27,0),1)-OFFSET('US-MARC'!$A$5,MATCH('AB-EPD'!$D$3,'US-MARC'!$A$6:$A$27,0),1)))</f>
        <v/>
      </c>
      <c r="M19" s="41" t="str">
        <f ca="1">IF(D19="","",IF($B19="","",D19+OFFSET('US-MARC'!$A$5,MATCH('AB-EPD'!$B19,'US-MARC'!$A6:$A$27,0),2)-OFFSET('US-MARC'!$A$5,MATCH('AB-EPD'!$D$3,'US-MARC'!$A$6:$A$27,0),2)))</f>
        <v/>
      </c>
      <c r="N19" s="41" t="str">
        <f ca="1">IF(E19="","",IF($B19="","",E19+OFFSET('US-MARC'!$A$5,MATCH('AB-EPD'!$B19,'US-MARC'!$A6:$A$27,0),3)-OFFSET('US-MARC'!$A$5,MATCH('AB-EPD'!$D$3,'US-MARC'!$A$6:$A$27,0),3)))</f>
        <v/>
      </c>
      <c r="O19" s="41" t="str">
        <f ca="1">IF(F19="","",IF($B19="","",F19+OFFSET('US-MARC'!$A$5,MATCH('AB-EPD'!$B19,'US-MARC'!$A6:$A$27,0),4)-OFFSET('US-MARC'!$A$5,MATCH('AB-EPD'!$D$3,'US-MARC'!$A$6:$A$27,0),4)))</f>
        <v/>
      </c>
      <c r="P19" s="42" t="str">
        <f ca="1">IF(G19="","",IF($B19="","",G19+OFFSET('US-MARC'!$A$5,MATCH('AB-EPD'!$B19,'US-MARC'!$A6:$A$27,0),5)-OFFSET('US-MARC'!$A$5,MATCH('AB-EPD'!$D$3,'US-MARC'!$A$6:$A$27,0),5)))</f>
        <v/>
      </c>
      <c r="Q19" s="42" t="str">
        <f ca="1">IF(H19="","",IF($B19="","",H19+OFFSET('US-MARC'!$A$5,MATCH('AB-EPD'!$B19,'US-MARC'!$A6:$A$27,0),6)-OFFSET('US-MARC'!$A$5,MATCH('AB-EPD'!$D$3,'US-MARC'!$A$6:$A$27,0),6)))</f>
        <v/>
      </c>
      <c r="R19" s="43" t="str">
        <f ca="1">IF(I19="","",IF($B19="","",I19+OFFSET('US-MARC'!$A$5,MATCH('AB-EPD'!$B19,'US-MARC'!$A6:$A$27,0),7)-OFFSET('US-MARC'!$A$5,MATCH('AB-EPD'!$D$3,'US-MARC'!$A$6:$A$27,0),7)))</f>
        <v/>
      </c>
      <c r="S19" s="44" t="str">
        <f ca="1">IF(J19="","",IF($B19="","",J19+OFFSET('US-MARC'!$A$5,MATCH('AB-EPD'!$B19,'US-MARC'!$A6:$A$27,0),8)-OFFSET('US-MARC'!$A$5,MATCH('AB-EPD'!$D$3,'US-MARC'!$A$6:$A$27,0),8)))</f>
        <v/>
      </c>
    </row>
    <row r="20" spans="1:19" x14ac:dyDescent="0.25">
      <c r="A20" s="23"/>
      <c r="B20" s="1"/>
      <c r="C20" s="7"/>
      <c r="D20" s="7"/>
      <c r="E20" s="7"/>
      <c r="F20" s="7"/>
      <c r="G20" s="14"/>
      <c r="H20" s="14"/>
      <c r="I20" s="15"/>
      <c r="J20" s="24"/>
      <c r="K20" s="39" t="str">
        <f t="shared" si="0"/>
        <v/>
      </c>
      <c r="L20" s="40" t="str">
        <f ca="1">IF(C20="","",IF($B20="","",C20+OFFSET('US-MARC'!$A$5,MATCH('AB-EPD'!$B20,'US-MARC'!$A6:$A$27,0),1)-OFFSET('US-MARC'!$A$5,MATCH('AB-EPD'!$D$3,'US-MARC'!$A$6:$A$27,0),1)))</f>
        <v/>
      </c>
      <c r="M20" s="41" t="str">
        <f ca="1">IF(D20="","",IF($B20="","",D20+OFFSET('US-MARC'!$A$5,MATCH('AB-EPD'!$B20,'US-MARC'!$A6:$A$27,0),2)-OFFSET('US-MARC'!$A$5,MATCH('AB-EPD'!$D$3,'US-MARC'!$A$6:$A$27,0),2)))</f>
        <v/>
      </c>
      <c r="N20" s="41" t="str">
        <f ca="1">IF(E20="","",IF($B20="","",E20+OFFSET('US-MARC'!$A$5,MATCH('AB-EPD'!$B20,'US-MARC'!$A6:$A$27,0),3)-OFFSET('US-MARC'!$A$5,MATCH('AB-EPD'!$D$3,'US-MARC'!$A$6:$A$27,0),3)))</f>
        <v/>
      </c>
      <c r="O20" s="41" t="str">
        <f ca="1">IF(F20="","",IF($B20="","",F20+OFFSET('US-MARC'!$A$5,MATCH('AB-EPD'!$B20,'US-MARC'!$A6:$A$27,0),4)-OFFSET('US-MARC'!$A$5,MATCH('AB-EPD'!$D$3,'US-MARC'!$A$6:$A$27,0),4)))</f>
        <v/>
      </c>
      <c r="P20" s="42" t="str">
        <f ca="1">IF(G20="","",IF($B20="","",G20+OFFSET('US-MARC'!$A$5,MATCH('AB-EPD'!$B20,'US-MARC'!$A6:$A$27,0),5)-OFFSET('US-MARC'!$A$5,MATCH('AB-EPD'!$D$3,'US-MARC'!$A$6:$A$27,0),5)))</f>
        <v/>
      </c>
      <c r="Q20" s="42" t="str">
        <f ca="1">IF(H20="","",IF($B20="","",H20+OFFSET('US-MARC'!$A$5,MATCH('AB-EPD'!$B20,'US-MARC'!$A6:$A$27,0),6)-OFFSET('US-MARC'!$A$5,MATCH('AB-EPD'!$D$3,'US-MARC'!$A$6:$A$27,0),6)))</f>
        <v/>
      </c>
      <c r="R20" s="43" t="str">
        <f ca="1">IF(I20="","",IF($B20="","",I20+OFFSET('US-MARC'!$A$5,MATCH('AB-EPD'!$B20,'US-MARC'!$A6:$A$27,0),7)-OFFSET('US-MARC'!$A$5,MATCH('AB-EPD'!$D$3,'US-MARC'!$A$6:$A$27,0),7)))</f>
        <v/>
      </c>
      <c r="S20" s="44" t="str">
        <f ca="1">IF(J20="","",IF($B20="","",J20+OFFSET('US-MARC'!$A$5,MATCH('AB-EPD'!$B20,'US-MARC'!$A6:$A$27,0),8)-OFFSET('US-MARC'!$A$5,MATCH('AB-EPD'!$D$3,'US-MARC'!$A$6:$A$27,0),8)))</f>
        <v/>
      </c>
    </row>
    <row r="21" spans="1:19" x14ac:dyDescent="0.25">
      <c r="A21" s="23"/>
      <c r="B21" s="1"/>
      <c r="C21" s="7"/>
      <c r="D21" s="7"/>
      <c r="E21" s="7"/>
      <c r="F21" s="7"/>
      <c r="G21" s="14"/>
      <c r="H21" s="14"/>
      <c r="I21" s="15"/>
      <c r="J21" s="24"/>
      <c r="K21" s="39" t="str">
        <f t="shared" si="0"/>
        <v/>
      </c>
      <c r="L21" s="40" t="str">
        <f ca="1">IF(C21="","",IF($B21="","",C21+OFFSET('US-MARC'!$A$5,MATCH('AB-EPD'!$B21,'US-MARC'!$A6:$A$27,0),1)-OFFSET('US-MARC'!$A$5,MATCH('AB-EPD'!$D$3,'US-MARC'!$A$6:$A$27,0),1)))</f>
        <v/>
      </c>
      <c r="M21" s="41" t="str">
        <f ca="1">IF(D21="","",IF($B21="","",D21+OFFSET('US-MARC'!$A$5,MATCH('AB-EPD'!$B21,'US-MARC'!$A6:$A$27,0),2)-OFFSET('US-MARC'!$A$5,MATCH('AB-EPD'!$D$3,'US-MARC'!$A$6:$A$27,0),2)))</f>
        <v/>
      </c>
      <c r="N21" s="41" t="str">
        <f ca="1">IF(E21="","",IF($B21="","",E21+OFFSET('US-MARC'!$A$5,MATCH('AB-EPD'!$B21,'US-MARC'!$A6:$A$27,0),3)-OFFSET('US-MARC'!$A$5,MATCH('AB-EPD'!$D$3,'US-MARC'!$A$6:$A$27,0),3)))</f>
        <v/>
      </c>
      <c r="O21" s="41" t="str">
        <f ca="1">IF(F21="","",IF($B21="","",F21+OFFSET('US-MARC'!$A$5,MATCH('AB-EPD'!$B21,'US-MARC'!$A6:$A$27,0),4)-OFFSET('US-MARC'!$A$5,MATCH('AB-EPD'!$D$3,'US-MARC'!$A$6:$A$27,0),4)))</f>
        <v/>
      </c>
      <c r="P21" s="42" t="str">
        <f ca="1">IF(G21="","",IF($B21="","",G21+OFFSET('US-MARC'!$A$5,MATCH('AB-EPD'!$B21,'US-MARC'!$A6:$A$27,0),5)-OFFSET('US-MARC'!$A$5,MATCH('AB-EPD'!$D$3,'US-MARC'!$A$6:$A$27,0),5)))</f>
        <v/>
      </c>
      <c r="Q21" s="42" t="str">
        <f ca="1">IF(H21="","",IF($B21="","",H21+OFFSET('US-MARC'!$A$5,MATCH('AB-EPD'!$B21,'US-MARC'!$A6:$A$27,0),6)-OFFSET('US-MARC'!$A$5,MATCH('AB-EPD'!$D$3,'US-MARC'!$A$6:$A$27,0),6)))</f>
        <v/>
      </c>
      <c r="R21" s="43" t="str">
        <f ca="1">IF(I21="","",IF($B21="","",I21+OFFSET('US-MARC'!$A$5,MATCH('AB-EPD'!$B21,'US-MARC'!$A6:$A$27,0),7)-OFFSET('US-MARC'!$A$5,MATCH('AB-EPD'!$D$3,'US-MARC'!$A$6:$A$27,0),7)))</f>
        <v/>
      </c>
      <c r="S21" s="44" t="str">
        <f ca="1">IF(J21="","",IF($B21="","",J21+OFFSET('US-MARC'!$A$5,MATCH('AB-EPD'!$B21,'US-MARC'!$A6:$A$27,0),8)-OFFSET('US-MARC'!$A$5,MATCH('AB-EPD'!$D$3,'US-MARC'!$A$6:$A$27,0),8)))</f>
        <v/>
      </c>
    </row>
    <row r="22" spans="1:19" x14ac:dyDescent="0.25">
      <c r="A22" s="23"/>
      <c r="B22" s="1"/>
      <c r="C22" s="7"/>
      <c r="D22" s="7"/>
      <c r="E22" s="7"/>
      <c r="F22" s="7"/>
      <c r="G22" s="14"/>
      <c r="H22" s="14"/>
      <c r="I22" s="15"/>
      <c r="J22" s="24"/>
      <c r="K22" s="39" t="str">
        <f t="shared" si="0"/>
        <v/>
      </c>
      <c r="L22" s="40" t="str">
        <f ca="1">IF(C22="","",IF($B22="","",C22+OFFSET('US-MARC'!$A$5,MATCH('AB-EPD'!$B22,'US-MARC'!$A6:$A$27,0),1)-OFFSET('US-MARC'!$A$5,MATCH('AB-EPD'!$D$3,'US-MARC'!$A$6:$A$27,0),1)))</f>
        <v/>
      </c>
      <c r="M22" s="41" t="str">
        <f ca="1">IF(D22="","",IF($B22="","",D22+OFFSET('US-MARC'!$A$5,MATCH('AB-EPD'!$B22,'US-MARC'!$A6:$A$27,0),2)-OFFSET('US-MARC'!$A$5,MATCH('AB-EPD'!$D$3,'US-MARC'!$A$6:$A$27,0),2)))</f>
        <v/>
      </c>
      <c r="N22" s="41" t="str">
        <f ca="1">IF(E22="","",IF($B22="","",E22+OFFSET('US-MARC'!$A$5,MATCH('AB-EPD'!$B22,'US-MARC'!$A6:$A$27,0),3)-OFFSET('US-MARC'!$A$5,MATCH('AB-EPD'!$D$3,'US-MARC'!$A$6:$A$27,0),3)))</f>
        <v/>
      </c>
      <c r="O22" s="41" t="str">
        <f ca="1">IF(F22="","",IF($B22="","",F22+OFFSET('US-MARC'!$A$5,MATCH('AB-EPD'!$B22,'US-MARC'!$A6:$A$27,0),4)-OFFSET('US-MARC'!$A$5,MATCH('AB-EPD'!$D$3,'US-MARC'!$A$6:$A$27,0),4)))</f>
        <v/>
      </c>
      <c r="P22" s="42" t="str">
        <f ca="1">IF(G22="","",IF($B22="","",G22+OFFSET('US-MARC'!$A$5,MATCH('AB-EPD'!$B22,'US-MARC'!$A6:$A$27,0),5)-OFFSET('US-MARC'!$A$5,MATCH('AB-EPD'!$D$3,'US-MARC'!$A$6:$A$27,0),5)))</f>
        <v/>
      </c>
      <c r="Q22" s="42" t="str">
        <f ca="1">IF(H22="","",IF($B22="","",H22+OFFSET('US-MARC'!$A$5,MATCH('AB-EPD'!$B22,'US-MARC'!$A6:$A$27,0),6)-OFFSET('US-MARC'!$A$5,MATCH('AB-EPD'!$D$3,'US-MARC'!$A$6:$A$27,0),6)))</f>
        <v/>
      </c>
      <c r="R22" s="43" t="str">
        <f ca="1">IF(I22="","",IF($B22="","",I22+OFFSET('US-MARC'!$A$5,MATCH('AB-EPD'!$B22,'US-MARC'!$A6:$A$27,0),7)-OFFSET('US-MARC'!$A$5,MATCH('AB-EPD'!$D$3,'US-MARC'!$A$6:$A$27,0),7)))</f>
        <v/>
      </c>
      <c r="S22" s="44" t="str">
        <f ca="1">IF(J22="","",IF($B22="","",J22+OFFSET('US-MARC'!$A$5,MATCH('AB-EPD'!$B22,'US-MARC'!$A6:$A$27,0),8)-OFFSET('US-MARC'!$A$5,MATCH('AB-EPD'!$D$3,'US-MARC'!$A$6:$A$27,0),8)))</f>
        <v/>
      </c>
    </row>
    <row r="23" spans="1:19" x14ac:dyDescent="0.25">
      <c r="A23" s="23"/>
      <c r="B23" s="1"/>
      <c r="C23" s="7"/>
      <c r="D23" s="7"/>
      <c r="E23" s="7"/>
      <c r="F23" s="7"/>
      <c r="G23" s="14"/>
      <c r="H23" s="14"/>
      <c r="I23" s="15"/>
      <c r="J23" s="24"/>
      <c r="K23" s="39" t="str">
        <f t="shared" si="0"/>
        <v/>
      </c>
      <c r="L23" s="40" t="str">
        <f ca="1">IF(C23="","",IF($B23="","",C23+OFFSET('US-MARC'!$A$5,MATCH('AB-EPD'!$B23,'US-MARC'!$A6:$A$27,0),1)-OFFSET('US-MARC'!$A$5,MATCH('AB-EPD'!$D$3,'US-MARC'!$A$6:$A$27,0),1)))</f>
        <v/>
      </c>
      <c r="M23" s="41" t="str">
        <f ca="1">IF(D23="","",IF($B23="","",D23+OFFSET('US-MARC'!$A$5,MATCH('AB-EPD'!$B23,'US-MARC'!$A6:$A$27,0),2)-OFFSET('US-MARC'!$A$5,MATCH('AB-EPD'!$D$3,'US-MARC'!$A$6:$A$27,0),2)))</f>
        <v/>
      </c>
      <c r="N23" s="41" t="str">
        <f ca="1">IF(E23="","",IF($B23="","",E23+OFFSET('US-MARC'!$A$5,MATCH('AB-EPD'!$B23,'US-MARC'!$A6:$A$27,0),3)-OFFSET('US-MARC'!$A$5,MATCH('AB-EPD'!$D$3,'US-MARC'!$A$6:$A$27,0),3)))</f>
        <v/>
      </c>
      <c r="O23" s="41" t="str">
        <f ca="1">IF(F23="","",IF($B23="","",F23+OFFSET('US-MARC'!$A$5,MATCH('AB-EPD'!$B23,'US-MARC'!$A6:$A$27,0),4)-OFFSET('US-MARC'!$A$5,MATCH('AB-EPD'!$D$3,'US-MARC'!$A$6:$A$27,0),4)))</f>
        <v/>
      </c>
      <c r="P23" s="42" t="str">
        <f ca="1">IF(G23="","",IF($B23="","",G23+OFFSET('US-MARC'!$A$5,MATCH('AB-EPD'!$B23,'US-MARC'!$A6:$A$27,0),5)-OFFSET('US-MARC'!$A$5,MATCH('AB-EPD'!$D$3,'US-MARC'!$A$6:$A$27,0),5)))</f>
        <v/>
      </c>
      <c r="Q23" s="42" t="str">
        <f ca="1">IF(H23="","",IF($B23="","",H23+OFFSET('US-MARC'!$A$5,MATCH('AB-EPD'!$B23,'US-MARC'!$A6:$A$27,0),6)-OFFSET('US-MARC'!$A$5,MATCH('AB-EPD'!$D$3,'US-MARC'!$A$6:$A$27,0),6)))</f>
        <v/>
      </c>
      <c r="R23" s="43" t="str">
        <f ca="1">IF(I23="","",IF($B23="","",I23+OFFSET('US-MARC'!$A$5,MATCH('AB-EPD'!$B23,'US-MARC'!$A6:$A$27,0),7)-OFFSET('US-MARC'!$A$5,MATCH('AB-EPD'!$D$3,'US-MARC'!$A$6:$A$27,0),7)))</f>
        <v/>
      </c>
      <c r="S23" s="44" t="str">
        <f ca="1">IF(J23="","",IF($B23="","",J23+OFFSET('US-MARC'!$A$5,MATCH('AB-EPD'!$B23,'US-MARC'!$A6:$A$27,0),8)-OFFSET('US-MARC'!$A$5,MATCH('AB-EPD'!$D$3,'US-MARC'!$A$6:$A$27,0),8)))</f>
        <v/>
      </c>
    </row>
    <row r="24" spans="1:19" x14ac:dyDescent="0.25">
      <c r="A24" s="23"/>
      <c r="B24" s="1"/>
      <c r="C24" s="7"/>
      <c r="D24" s="7"/>
      <c r="E24" s="7"/>
      <c r="F24" s="7"/>
      <c r="G24" s="14"/>
      <c r="H24" s="14"/>
      <c r="I24" s="15"/>
      <c r="J24" s="24"/>
      <c r="K24" s="39" t="str">
        <f t="shared" si="0"/>
        <v/>
      </c>
      <c r="L24" s="40" t="str">
        <f ca="1">IF(C24="","",IF($B24="","",C24+OFFSET('US-MARC'!$A$5,MATCH('AB-EPD'!$B24,'US-MARC'!$A6:$A$27,0),1)-OFFSET('US-MARC'!$A$5,MATCH('AB-EPD'!$D$3,'US-MARC'!$A$6:$A$27,0),1)))</f>
        <v/>
      </c>
      <c r="M24" s="41" t="str">
        <f ca="1">IF(D24="","",IF($B24="","",D24+OFFSET('US-MARC'!$A$5,MATCH('AB-EPD'!$B24,'US-MARC'!$A6:$A$27,0),2)-OFFSET('US-MARC'!$A$5,MATCH('AB-EPD'!$D$3,'US-MARC'!$A$6:$A$27,0),2)))</f>
        <v/>
      </c>
      <c r="N24" s="41" t="str">
        <f ca="1">IF(E24="","",IF($B24="","",E24+OFFSET('US-MARC'!$A$5,MATCH('AB-EPD'!$B24,'US-MARC'!$A6:$A$27,0),3)-OFFSET('US-MARC'!$A$5,MATCH('AB-EPD'!$D$3,'US-MARC'!$A$6:$A$27,0),3)))</f>
        <v/>
      </c>
      <c r="O24" s="41" t="str">
        <f ca="1">IF(F24="","",IF($B24="","",F24+OFFSET('US-MARC'!$A$5,MATCH('AB-EPD'!$B24,'US-MARC'!$A6:$A$27,0),4)-OFFSET('US-MARC'!$A$5,MATCH('AB-EPD'!$D$3,'US-MARC'!$A$6:$A$27,0),4)))</f>
        <v/>
      </c>
      <c r="P24" s="42" t="str">
        <f ca="1">IF(G24="","",IF($B24="","",G24+OFFSET('US-MARC'!$A$5,MATCH('AB-EPD'!$B24,'US-MARC'!$A6:$A$27,0),5)-OFFSET('US-MARC'!$A$5,MATCH('AB-EPD'!$D$3,'US-MARC'!$A$6:$A$27,0),5)))</f>
        <v/>
      </c>
      <c r="Q24" s="42" t="str">
        <f ca="1">IF(H24="","",IF($B24="","",H24+OFFSET('US-MARC'!$A$5,MATCH('AB-EPD'!$B24,'US-MARC'!$A6:$A$27,0),6)-OFFSET('US-MARC'!$A$5,MATCH('AB-EPD'!$D$3,'US-MARC'!$A$6:$A$27,0),6)))</f>
        <v/>
      </c>
      <c r="R24" s="43" t="str">
        <f ca="1">IF(I24="","",IF($B24="","",I24+OFFSET('US-MARC'!$A$5,MATCH('AB-EPD'!$B24,'US-MARC'!$A6:$A$27,0),7)-OFFSET('US-MARC'!$A$5,MATCH('AB-EPD'!$D$3,'US-MARC'!$A$6:$A$27,0),7)))</f>
        <v/>
      </c>
      <c r="S24" s="44" t="str">
        <f ca="1">IF(J24="","",IF($B24="","",J24+OFFSET('US-MARC'!$A$5,MATCH('AB-EPD'!$B24,'US-MARC'!$A6:$A$27,0),8)-OFFSET('US-MARC'!$A$5,MATCH('AB-EPD'!$D$3,'US-MARC'!$A$6:$A$27,0),8)))</f>
        <v/>
      </c>
    </row>
    <row r="25" spans="1:19" x14ac:dyDescent="0.25">
      <c r="A25" s="23"/>
      <c r="B25" s="1"/>
      <c r="C25" s="7"/>
      <c r="D25" s="7"/>
      <c r="E25" s="7"/>
      <c r="F25" s="7"/>
      <c r="G25" s="14"/>
      <c r="H25" s="14"/>
      <c r="I25" s="15"/>
      <c r="J25" s="24"/>
      <c r="K25" s="39" t="str">
        <f t="shared" si="0"/>
        <v/>
      </c>
      <c r="L25" s="40" t="str">
        <f ca="1">IF(C25="","",IF($B25="","",C25+OFFSET('US-MARC'!$A$5,MATCH('AB-EPD'!$B25,'US-MARC'!$A6:$A$27,0),1)-OFFSET('US-MARC'!$A$5,MATCH('AB-EPD'!$D$3,'US-MARC'!$A$6:$A$27,0),1)))</f>
        <v/>
      </c>
      <c r="M25" s="41" t="str">
        <f ca="1">IF(D25="","",IF($B25="","",D25+OFFSET('US-MARC'!$A$5,MATCH('AB-EPD'!$B25,'US-MARC'!$A6:$A$27,0),2)-OFFSET('US-MARC'!$A$5,MATCH('AB-EPD'!$D$3,'US-MARC'!$A$6:$A$27,0),2)))</f>
        <v/>
      </c>
      <c r="N25" s="41" t="str">
        <f ca="1">IF(E25="","",IF($B25="","",E25+OFFSET('US-MARC'!$A$5,MATCH('AB-EPD'!$B25,'US-MARC'!$A6:$A$27,0),3)-OFFSET('US-MARC'!$A$5,MATCH('AB-EPD'!$D$3,'US-MARC'!$A$6:$A$27,0),3)))</f>
        <v/>
      </c>
      <c r="O25" s="41" t="str">
        <f ca="1">IF(F25="","",IF($B25="","",F25+OFFSET('US-MARC'!$A$5,MATCH('AB-EPD'!$B25,'US-MARC'!$A6:$A$27,0),4)-OFFSET('US-MARC'!$A$5,MATCH('AB-EPD'!$D$3,'US-MARC'!$A$6:$A$27,0),4)))</f>
        <v/>
      </c>
      <c r="P25" s="42" t="str">
        <f ca="1">IF(G25="","",IF($B25="","",G25+OFFSET('US-MARC'!$A$5,MATCH('AB-EPD'!$B25,'US-MARC'!$A6:$A$27,0),5)-OFFSET('US-MARC'!$A$5,MATCH('AB-EPD'!$D$3,'US-MARC'!$A$6:$A$27,0),5)))</f>
        <v/>
      </c>
      <c r="Q25" s="42" t="str">
        <f ca="1">IF(H25="","",IF($B25="","",H25+OFFSET('US-MARC'!$A$5,MATCH('AB-EPD'!$B25,'US-MARC'!$A6:$A$27,0),6)-OFFSET('US-MARC'!$A$5,MATCH('AB-EPD'!$D$3,'US-MARC'!$A$6:$A$27,0),6)))</f>
        <v/>
      </c>
      <c r="R25" s="43" t="str">
        <f ca="1">IF(I25="","",IF($B25="","",I25+OFFSET('US-MARC'!$A$5,MATCH('AB-EPD'!$B25,'US-MARC'!$A6:$A$27,0),7)-OFFSET('US-MARC'!$A$5,MATCH('AB-EPD'!$D$3,'US-MARC'!$A$6:$A$27,0),7)))</f>
        <v/>
      </c>
      <c r="S25" s="44" t="str">
        <f ca="1">IF(J25="","",IF($B25="","",J25+OFFSET('US-MARC'!$A$5,MATCH('AB-EPD'!$B25,'US-MARC'!$A6:$A$27,0),8)-OFFSET('US-MARC'!$A$5,MATCH('AB-EPD'!$D$3,'US-MARC'!$A$6:$A$27,0),8)))</f>
        <v/>
      </c>
    </row>
    <row r="26" spans="1:19" x14ac:dyDescent="0.25">
      <c r="A26" s="23"/>
      <c r="B26" s="1"/>
      <c r="C26" s="7"/>
      <c r="D26" s="7"/>
      <c r="E26" s="7"/>
      <c r="F26" s="7"/>
      <c r="G26" s="14"/>
      <c r="H26" s="14"/>
      <c r="I26" s="15"/>
      <c r="J26" s="24"/>
      <c r="K26" s="39" t="str">
        <f t="shared" si="0"/>
        <v/>
      </c>
      <c r="L26" s="40" t="str">
        <f ca="1">IF(C26="","",IF($B26="","",C26+OFFSET('US-MARC'!$A$5,MATCH('AB-EPD'!$B26,'US-MARC'!$A6:$A$27,0),1)-OFFSET('US-MARC'!$A$5,MATCH('AB-EPD'!$D$3,'US-MARC'!$A$6:$A$27,0),1)))</f>
        <v/>
      </c>
      <c r="M26" s="41" t="str">
        <f ca="1">IF(D26="","",IF($B26="","",D26+OFFSET('US-MARC'!$A$5,MATCH('AB-EPD'!$B26,'US-MARC'!$A6:$A$27,0),2)-OFFSET('US-MARC'!$A$5,MATCH('AB-EPD'!$D$3,'US-MARC'!$A$6:$A$27,0),2)))</f>
        <v/>
      </c>
      <c r="N26" s="41" t="str">
        <f ca="1">IF(E26="","",IF($B26="","",E26+OFFSET('US-MARC'!$A$5,MATCH('AB-EPD'!$B26,'US-MARC'!$A6:$A$27,0),3)-OFFSET('US-MARC'!$A$5,MATCH('AB-EPD'!$D$3,'US-MARC'!$A$6:$A$27,0),3)))</f>
        <v/>
      </c>
      <c r="O26" s="41" t="str">
        <f ca="1">IF(F26="","",IF($B26="","",F26+OFFSET('US-MARC'!$A$5,MATCH('AB-EPD'!$B26,'US-MARC'!$A6:$A$27,0),4)-OFFSET('US-MARC'!$A$5,MATCH('AB-EPD'!$D$3,'US-MARC'!$A$6:$A$27,0),4)))</f>
        <v/>
      </c>
      <c r="P26" s="42" t="str">
        <f ca="1">IF(G26="","",IF($B26="","",G26+OFFSET('US-MARC'!$A$5,MATCH('AB-EPD'!$B26,'US-MARC'!$A6:$A$27,0),5)-OFFSET('US-MARC'!$A$5,MATCH('AB-EPD'!$D$3,'US-MARC'!$A$6:$A$27,0),5)))</f>
        <v/>
      </c>
      <c r="Q26" s="42" t="str">
        <f ca="1">IF(H26="","",IF($B26="","",H26+OFFSET('US-MARC'!$A$5,MATCH('AB-EPD'!$B26,'US-MARC'!$A6:$A$27,0),6)-OFFSET('US-MARC'!$A$5,MATCH('AB-EPD'!$D$3,'US-MARC'!$A$6:$A$27,0),6)))</f>
        <v/>
      </c>
      <c r="R26" s="43" t="str">
        <f ca="1">IF(I26="","",IF($B26="","",I26+OFFSET('US-MARC'!$A$5,MATCH('AB-EPD'!$B26,'US-MARC'!$A6:$A$27,0),7)-OFFSET('US-MARC'!$A$5,MATCH('AB-EPD'!$D$3,'US-MARC'!$A$6:$A$27,0),7)))</f>
        <v/>
      </c>
      <c r="S26" s="44" t="str">
        <f ca="1">IF(J26="","",IF($B26="","",J26+OFFSET('US-MARC'!$A$5,MATCH('AB-EPD'!$B26,'US-MARC'!$A6:$A$27,0),8)-OFFSET('US-MARC'!$A$5,MATCH('AB-EPD'!$D$3,'US-MARC'!$A$6:$A$27,0),8)))</f>
        <v/>
      </c>
    </row>
    <row r="27" spans="1:19" x14ac:dyDescent="0.25">
      <c r="A27" s="23"/>
      <c r="B27" s="1"/>
      <c r="C27" s="7"/>
      <c r="D27" s="7"/>
      <c r="E27" s="7"/>
      <c r="F27" s="7"/>
      <c r="G27" s="14"/>
      <c r="H27" s="14"/>
      <c r="I27" s="15"/>
      <c r="J27" s="24"/>
      <c r="K27" s="39" t="str">
        <f t="shared" si="0"/>
        <v/>
      </c>
      <c r="L27" s="40" t="str">
        <f ca="1">IF(C27="","",IF($B27="","",C27+OFFSET('US-MARC'!$A$5,MATCH('AB-EPD'!$B27,'US-MARC'!$A6:$A$27,0),1)-OFFSET('US-MARC'!$A$5,MATCH('AB-EPD'!$D$3,'US-MARC'!$A$6:$A$27,0),1)))</f>
        <v/>
      </c>
      <c r="M27" s="41" t="str">
        <f ca="1">IF(D27="","",IF($B27="","",D27+OFFSET('US-MARC'!$A$5,MATCH('AB-EPD'!$B27,'US-MARC'!$A6:$A$27,0),2)-OFFSET('US-MARC'!$A$5,MATCH('AB-EPD'!$D$3,'US-MARC'!$A$6:$A$27,0),2)))</f>
        <v/>
      </c>
      <c r="N27" s="41" t="str">
        <f ca="1">IF(E27="","",IF($B27="","",E27+OFFSET('US-MARC'!$A$5,MATCH('AB-EPD'!$B27,'US-MARC'!$A6:$A$27,0),3)-OFFSET('US-MARC'!$A$5,MATCH('AB-EPD'!$D$3,'US-MARC'!$A$6:$A$27,0),3)))</f>
        <v/>
      </c>
      <c r="O27" s="41" t="str">
        <f ca="1">IF(F27="","",IF($B27="","",F27+OFFSET('US-MARC'!$A$5,MATCH('AB-EPD'!$B27,'US-MARC'!$A6:$A$27,0),4)-OFFSET('US-MARC'!$A$5,MATCH('AB-EPD'!$D$3,'US-MARC'!$A$6:$A$27,0),4)))</f>
        <v/>
      </c>
      <c r="P27" s="42" t="str">
        <f ca="1">IF(G27="","",IF($B27="","",G27+OFFSET('US-MARC'!$A$5,MATCH('AB-EPD'!$B27,'US-MARC'!$A6:$A$27,0),5)-OFFSET('US-MARC'!$A$5,MATCH('AB-EPD'!$D$3,'US-MARC'!$A$6:$A$27,0),5)))</f>
        <v/>
      </c>
      <c r="Q27" s="42" t="str">
        <f ca="1">IF(H27="","",IF($B27="","",H27+OFFSET('US-MARC'!$A$5,MATCH('AB-EPD'!$B27,'US-MARC'!$A6:$A$27,0),6)-OFFSET('US-MARC'!$A$5,MATCH('AB-EPD'!$D$3,'US-MARC'!$A$6:$A$27,0),6)))</f>
        <v/>
      </c>
      <c r="R27" s="43" t="str">
        <f ca="1">IF(I27="","",IF($B27="","",I27+OFFSET('US-MARC'!$A$5,MATCH('AB-EPD'!$B27,'US-MARC'!$A6:$A$27,0),7)-OFFSET('US-MARC'!$A$5,MATCH('AB-EPD'!$D$3,'US-MARC'!$A$6:$A$27,0),7)))</f>
        <v/>
      </c>
      <c r="S27" s="44" t="str">
        <f ca="1">IF(J27="","",IF($B27="","",J27+OFFSET('US-MARC'!$A$5,MATCH('AB-EPD'!$B27,'US-MARC'!$A6:$A$27,0),8)-OFFSET('US-MARC'!$A$5,MATCH('AB-EPD'!$D$3,'US-MARC'!$A$6:$A$27,0),8)))</f>
        <v/>
      </c>
    </row>
    <row r="28" spans="1:19" x14ac:dyDescent="0.25">
      <c r="A28" s="23"/>
      <c r="B28" s="1"/>
      <c r="C28" s="7"/>
      <c r="D28" s="7"/>
      <c r="E28" s="7"/>
      <c r="F28" s="7"/>
      <c r="G28" s="14"/>
      <c r="H28" s="14"/>
      <c r="I28" s="15"/>
      <c r="J28" s="24"/>
      <c r="K28" s="39" t="str">
        <f t="shared" si="0"/>
        <v/>
      </c>
      <c r="L28" s="40" t="str">
        <f ca="1">IF(C28="","",IF($B28="","",C28+OFFSET('US-MARC'!$A$5,MATCH('AB-EPD'!$B28,'US-MARC'!$A6:$A$27,0),1)-OFFSET('US-MARC'!$A$5,MATCH('AB-EPD'!$D$3,'US-MARC'!$A$6:$A$27,0),1)))</f>
        <v/>
      </c>
      <c r="M28" s="41" t="str">
        <f ca="1">IF(D28="","",IF($B28="","",D28+OFFSET('US-MARC'!$A$5,MATCH('AB-EPD'!$B28,'US-MARC'!$A6:$A$27,0),2)-OFFSET('US-MARC'!$A$5,MATCH('AB-EPD'!$D$3,'US-MARC'!$A$6:$A$27,0),2)))</f>
        <v/>
      </c>
      <c r="N28" s="41" t="str">
        <f ca="1">IF(E28="","",IF($B28="","",E28+OFFSET('US-MARC'!$A$5,MATCH('AB-EPD'!$B28,'US-MARC'!$A6:$A$27,0),3)-OFFSET('US-MARC'!$A$5,MATCH('AB-EPD'!$D$3,'US-MARC'!$A$6:$A$27,0),3)))</f>
        <v/>
      </c>
      <c r="O28" s="41" t="str">
        <f ca="1">IF(F28="","",IF($B28="","",F28+OFFSET('US-MARC'!$A$5,MATCH('AB-EPD'!$B28,'US-MARC'!$A6:$A$27,0),4)-OFFSET('US-MARC'!$A$5,MATCH('AB-EPD'!$D$3,'US-MARC'!$A$6:$A$27,0),4)))</f>
        <v/>
      </c>
      <c r="P28" s="42" t="str">
        <f ca="1">IF(G28="","",IF($B28="","",G28+OFFSET('US-MARC'!$A$5,MATCH('AB-EPD'!$B28,'US-MARC'!$A6:$A$27,0),5)-OFFSET('US-MARC'!$A$5,MATCH('AB-EPD'!$D$3,'US-MARC'!$A$6:$A$27,0),5)))</f>
        <v/>
      </c>
      <c r="Q28" s="42" t="str">
        <f ca="1">IF(H28="","",IF($B28="","",H28+OFFSET('US-MARC'!$A$5,MATCH('AB-EPD'!$B28,'US-MARC'!$A6:$A$27,0),6)-OFFSET('US-MARC'!$A$5,MATCH('AB-EPD'!$D$3,'US-MARC'!$A$6:$A$27,0),6)))</f>
        <v/>
      </c>
      <c r="R28" s="43" t="str">
        <f ca="1">IF(I28="","",IF($B28="","",I28+OFFSET('US-MARC'!$A$5,MATCH('AB-EPD'!$B28,'US-MARC'!$A6:$A$27,0),7)-OFFSET('US-MARC'!$A$5,MATCH('AB-EPD'!$D$3,'US-MARC'!$A$6:$A$27,0),7)))</f>
        <v/>
      </c>
      <c r="S28" s="44" t="str">
        <f ca="1">IF(J28="","",IF($B28="","",J28+OFFSET('US-MARC'!$A$5,MATCH('AB-EPD'!$B28,'US-MARC'!$A6:$A$27,0),8)-OFFSET('US-MARC'!$A$5,MATCH('AB-EPD'!$D$3,'US-MARC'!$A$6:$A$27,0),8)))</f>
        <v/>
      </c>
    </row>
    <row r="29" spans="1:19" x14ac:dyDescent="0.25">
      <c r="A29" s="23"/>
      <c r="B29" s="1"/>
      <c r="C29" s="7"/>
      <c r="D29" s="7"/>
      <c r="E29" s="7"/>
      <c r="F29" s="7"/>
      <c r="G29" s="14"/>
      <c r="H29" s="14"/>
      <c r="I29" s="15"/>
      <c r="J29" s="24"/>
      <c r="K29" s="39" t="str">
        <f t="shared" si="0"/>
        <v/>
      </c>
      <c r="L29" s="40" t="str">
        <f ca="1">IF(C29="","",IF($B29="","",C29+OFFSET('US-MARC'!$A$5,MATCH('AB-EPD'!$B29,'US-MARC'!$A6:$A$27,0),1)-OFFSET('US-MARC'!$A$5,MATCH('AB-EPD'!$D$3,'US-MARC'!$A$6:$A$27,0),1)))</f>
        <v/>
      </c>
      <c r="M29" s="41" t="str">
        <f ca="1">IF(D29="","",IF($B29="","",D29+OFFSET('US-MARC'!$A$5,MATCH('AB-EPD'!$B29,'US-MARC'!$A6:$A$27,0),2)-OFFSET('US-MARC'!$A$5,MATCH('AB-EPD'!$D$3,'US-MARC'!$A$6:$A$27,0),2)))</f>
        <v/>
      </c>
      <c r="N29" s="41" t="str">
        <f ca="1">IF(E29="","",IF($B29="","",E29+OFFSET('US-MARC'!$A$5,MATCH('AB-EPD'!$B29,'US-MARC'!$A6:$A$27,0),3)-OFFSET('US-MARC'!$A$5,MATCH('AB-EPD'!$D$3,'US-MARC'!$A$6:$A$27,0),3)))</f>
        <v/>
      </c>
      <c r="O29" s="41" t="str">
        <f ca="1">IF(F29="","",IF($B29="","",F29+OFFSET('US-MARC'!$A$5,MATCH('AB-EPD'!$B29,'US-MARC'!$A6:$A$27,0),4)-OFFSET('US-MARC'!$A$5,MATCH('AB-EPD'!$D$3,'US-MARC'!$A$6:$A$27,0),4)))</f>
        <v/>
      </c>
      <c r="P29" s="42" t="str">
        <f ca="1">IF(G29="","",IF($B29="","",G29+OFFSET('US-MARC'!$A$5,MATCH('AB-EPD'!$B29,'US-MARC'!$A6:$A$27,0),5)-OFFSET('US-MARC'!$A$5,MATCH('AB-EPD'!$D$3,'US-MARC'!$A$6:$A$27,0),5)))</f>
        <v/>
      </c>
      <c r="Q29" s="42" t="str">
        <f ca="1">IF(H29="","",IF($B29="","",H29+OFFSET('US-MARC'!$A$5,MATCH('AB-EPD'!$B29,'US-MARC'!$A6:$A$27,0),6)-OFFSET('US-MARC'!$A$5,MATCH('AB-EPD'!$D$3,'US-MARC'!$A$6:$A$27,0),6)))</f>
        <v/>
      </c>
      <c r="R29" s="43" t="str">
        <f ca="1">IF(I29="","",IF($B29="","",I29+OFFSET('US-MARC'!$A$5,MATCH('AB-EPD'!$B29,'US-MARC'!$A6:$A$27,0),7)-OFFSET('US-MARC'!$A$5,MATCH('AB-EPD'!$D$3,'US-MARC'!$A$6:$A$27,0),7)))</f>
        <v/>
      </c>
      <c r="S29" s="44" t="str">
        <f ca="1">IF(J29="","",IF($B29="","",J29+OFFSET('US-MARC'!$A$5,MATCH('AB-EPD'!$B29,'US-MARC'!$A6:$A$27,0),8)-OFFSET('US-MARC'!$A$5,MATCH('AB-EPD'!$D$3,'US-MARC'!$A$6:$A$27,0),8)))</f>
        <v/>
      </c>
    </row>
    <row r="30" spans="1:19" x14ac:dyDescent="0.25">
      <c r="A30" s="23"/>
      <c r="B30" s="1"/>
      <c r="C30" s="7"/>
      <c r="D30" s="7"/>
      <c r="E30" s="7"/>
      <c r="F30" s="7"/>
      <c r="G30" s="14"/>
      <c r="H30" s="14"/>
      <c r="I30" s="15"/>
      <c r="J30" s="24"/>
      <c r="K30" s="39" t="str">
        <f t="shared" si="0"/>
        <v/>
      </c>
      <c r="L30" s="40" t="str">
        <f ca="1">IF(C30="","",IF($B30="","",C30+OFFSET('US-MARC'!$A$5,MATCH('AB-EPD'!$B30,'US-MARC'!$A6:$A$27,0),1)-OFFSET('US-MARC'!$A$5,MATCH('AB-EPD'!$D$3,'US-MARC'!$A$6:$A$27,0),1)))</f>
        <v/>
      </c>
      <c r="M30" s="41" t="str">
        <f ca="1">IF(D30="","",IF($B30="","",D30+OFFSET('US-MARC'!$A$5,MATCH('AB-EPD'!$B30,'US-MARC'!$A6:$A$27,0),2)-OFFSET('US-MARC'!$A$5,MATCH('AB-EPD'!$D$3,'US-MARC'!$A$6:$A$27,0),2)))</f>
        <v/>
      </c>
      <c r="N30" s="41" t="str">
        <f ca="1">IF(E30="","",IF($B30="","",E30+OFFSET('US-MARC'!$A$5,MATCH('AB-EPD'!$B30,'US-MARC'!$A6:$A$27,0),3)-OFFSET('US-MARC'!$A$5,MATCH('AB-EPD'!$D$3,'US-MARC'!$A$6:$A$27,0),3)))</f>
        <v/>
      </c>
      <c r="O30" s="41" t="str">
        <f ca="1">IF(F30="","",IF($B30="","",F30+OFFSET('US-MARC'!$A$5,MATCH('AB-EPD'!$B30,'US-MARC'!$A6:$A$27,0),4)-OFFSET('US-MARC'!$A$5,MATCH('AB-EPD'!$D$3,'US-MARC'!$A$6:$A$27,0),4)))</f>
        <v/>
      </c>
      <c r="P30" s="42" t="str">
        <f ca="1">IF(G30="","",IF($B30="","",G30+OFFSET('US-MARC'!$A$5,MATCH('AB-EPD'!$B30,'US-MARC'!$A6:$A$27,0),5)-OFFSET('US-MARC'!$A$5,MATCH('AB-EPD'!$D$3,'US-MARC'!$A$6:$A$27,0),5)))</f>
        <v/>
      </c>
      <c r="Q30" s="42" t="str">
        <f ca="1">IF(H30="","",IF($B30="","",H30+OFFSET('US-MARC'!$A$5,MATCH('AB-EPD'!$B30,'US-MARC'!$A6:$A$27,0),6)-OFFSET('US-MARC'!$A$5,MATCH('AB-EPD'!$D$3,'US-MARC'!$A$6:$A$27,0),6)))</f>
        <v/>
      </c>
      <c r="R30" s="43" t="str">
        <f ca="1">IF(I30="","",IF($B30="","",I30+OFFSET('US-MARC'!$A$5,MATCH('AB-EPD'!$B30,'US-MARC'!$A6:$A$27,0),7)-OFFSET('US-MARC'!$A$5,MATCH('AB-EPD'!$D$3,'US-MARC'!$A$6:$A$27,0),7)))</f>
        <v/>
      </c>
      <c r="S30" s="44" t="str">
        <f ca="1">IF(J30="","",IF($B30="","",J30+OFFSET('US-MARC'!$A$5,MATCH('AB-EPD'!$B30,'US-MARC'!$A6:$A$27,0),8)-OFFSET('US-MARC'!$A$5,MATCH('AB-EPD'!$D$3,'US-MARC'!$A$6:$A$27,0),8)))</f>
        <v/>
      </c>
    </row>
    <row r="31" spans="1:19" x14ac:dyDescent="0.25">
      <c r="A31" s="23"/>
      <c r="B31" s="1"/>
      <c r="C31" s="7"/>
      <c r="D31" s="7"/>
      <c r="E31" s="7"/>
      <c r="F31" s="7"/>
      <c r="G31" s="14"/>
      <c r="H31" s="14"/>
      <c r="I31" s="15"/>
      <c r="J31" s="24"/>
      <c r="K31" s="39" t="str">
        <f t="shared" si="0"/>
        <v/>
      </c>
      <c r="L31" s="40" t="str">
        <f ca="1">IF(C31="","",IF($B31="","",C31+OFFSET('US-MARC'!$A$5,MATCH('AB-EPD'!$B31,'US-MARC'!$A6:$A$27,0),1)-OFFSET('US-MARC'!$A$5,MATCH('AB-EPD'!$D$3,'US-MARC'!$A$6:$A$27,0),1)))</f>
        <v/>
      </c>
      <c r="M31" s="41" t="str">
        <f ca="1">IF(D31="","",IF($B31="","",D31+OFFSET('US-MARC'!$A$5,MATCH('AB-EPD'!$B31,'US-MARC'!$A$6:$A28,0),2)-OFFSET('US-MARC'!$A$5,MATCH('AB-EPD'!$D$3,'US-MARC'!$A$6:$A$27,0),2)))</f>
        <v/>
      </c>
      <c r="N31" s="41" t="str">
        <f ca="1">IF(E31="","",IF($B31="","",E31+OFFSET('US-MARC'!$A$5,MATCH('AB-EPD'!$B31,'US-MARC'!$A$6:$A28,0),3)-OFFSET('US-MARC'!$A$5,MATCH('AB-EPD'!$D$3,'US-MARC'!$A$6:$A$27,0),3)))</f>
        <v/>
      </c>
      <c r="O31" s="41" t="str">
        <f ca="1">IF(F31="","",IF($B31="","",F31+OFFSET('US-MARC'!$A$5,MATCH('AB-EPD'!$B31,'US-MARC'!$A$6:$A28,0),4)-OFFSET('US-MARC'!$A$5,MATCH('AB-EPD'!$D$3,'US-MARC'!$A$6:$A$27,0),4)))</f>
        <v/>
      </c>
      <c r="P31" s="42" t="str">
        <f ca="1">IF(G31="","",IF($B31="","",G31+OFFSET('US-MARC'!$A$5,MATCH('AB-EPD'!$B31,'US-MARC'!$A$6:$A28,0),5)-OFFSET('US-MARC'!$A$5,MATCH('AB-EPD'!$D$3,'US-MARC'!$A$6:$A$27,0),5)))</f>
        <v/>
      </c>
      <c r="Q31" s="42" t="str">
        <f ca="1">IF(H31="","",IF($B31="","",H31+OFFSET('US-MARC'!$A$5,MATCH('AB-EPD'!$B31,'US-MARC'!$A$6:$A28,0),6)-OFFSET('US-MARC'!$A$5,MATCH('AB-EPD'!$D$3,'US-MARC'!$A$6:$A$27,0),6)))</f>
        <v/>
      </c>
      <c r="R31" s="43" t="str">
        <f ca="1">IF(I31="","",IF($B31="","",I31+OFFSET('US-MARC'!$A$5,MATCH('AB-EPD'!$B31,'US-MARC'!$A$6:$A28,0),7)-OFFSET('US-MARC'!$A$5,MATCH('AB-EPD'!$D$3,'US-MARC'!$A$6:$A$27,0),7)))</f>
        <v/>
      </c>
      <c r="S31" s="44" t="str">
        <f ca="1">IF(J31="","",IF($B31="","",J31+OFFSET('US-MARC'!$A$5,MATCH('AB-EPD'!$B31,'US-MARC'!$A$6:$A28,0),8)-OFFSET('US-MARC'!$A$5,MATCH('AB-EPD'!$D$3,'US-MARC'!$A$6:$A$27,0),8)))</f>
        <v/>
      </c>
    </row>
    <row r="32" spans="1:19" x14ac:dyDescent="0.25">
      <c r="A32" s="23"/>
      <c r="B32" s="1"/>
      <c r="C32" s="7"/>
      <c r="D32" s="7"/>
      <c r="E32" s="7"/>
      <c r="F32" s="7"/>
      <c r="G32" s="14"/>
      <c r="H32" s="14"/>
      <c r="I32" s="15"/>
      <c r="J32" s="24"/>
      <c r="K32" s="39" t="str">
        <f t="shared" si="0"/>
        <v/>
      </c>
      <c r="L32" s="40" t="str">
        <f ca="1">IF(C32="","",IF($B32="","",C32+OFFSET('US-MARC'!$A$5,MATCH('AB-EPD'!$B32,'US-MARC'!$A$6:$A29,0),1)-OFFSET('US-MARC'!$A$5,MATCH('AB-EPD'!$D$3,'US-MARC'!$A$6:$A$27,0),1)))</f>
        <v/>
      </c>
      <c r="M32" s="41" t="str">
        <f ca="1">IF(D32="","",IF($B32="","",D32+OFFSET('US-MARC'!$A$5,MATCH('AB-EPD'!$B32,'US-MARC'!$A$6:$A29,0),2)-OFFSET('US-MARC'!$A$5,MATCH('AB-EPD'!$D$3,'US-MARC'!$A$6:$A$27,0),2)))</f>
        <v/>
      </c>
      <c r="N32" s="41" t="str">
        <f ca="1">IF(E32="","",IF($B32="","",E32+OFFSET('US-MARC'!$A$5,MATCH('AB-EPD'!$B32,'US-MARC'!$A$6:$A29,0),3)-OFFSET('US-MARC'!$A$5,MATCH('AB-EPD'!$D$3,'US-MARC'!$A$6:$A$27,0),3)))</f>
        <v/>
      </c>
      <c r="O32" s="41" t="str">
        <f ca="1">IF(F32="","",IF($B32="","",F32+OFFSET('US-MARC'!$A$5,MATCH('AB-EPD'!$B32,'US-MARC'!$A$6:$A29,0),4)-OFFSET('US-MARC'!$A$5,MATCH('AB-EPD'!$D$3,'US-MARC'!$A$6:$A$27,0),4)))</f>
        <v/>
      </c>
      <c r="P32" s="42" t="str">
        <f ca="1">IF(G32="","",IF($B32="","",G32+OFFSET('US-MARC'!$A$5,MATCH('AB-EPD'!$B32,'US-MARC'!$A$6:$A29,0),5)-OFFSET('US-MARC'!$A$5,MATCH('AB-EPD'!$D$3,'US-MARC'!$A$6:$A$27,0),5)))</f>
        <v/>
      </c>
      <c r="Q32" s="42" t="str">
        <f ca="1">IF(H32="","",IF($B32="","",H32+OFFSET('US-MARC'!$A$5,MATCH('AB-EPD'!$B32,'US-MARC'!$A$6:$A29,0),6)-OFFSET('US-MARC'!$A$5,MATCH('AB-EPD'!$D$3,'US-MARC'!$A$6:$A$27,0),6)))</f>
        <v/>
      </c>
      <c r="R32" s="43" t="str">
        <f ca="1">IF(I32="","",IF($B32="","",I32+OFFSET('US-MARC'!$A$5,MATCH('AB-EPD'!$B32,'US-MARC'!$A$6:$A29,0),7)-OFFSET('US-MARC'!$A$5,MATCH('AB-EPD'!$D$3,'US-MARC'!$A$6:$A$27,0),7)))</f>
        <v/>
      </c>
      <c r="S32" s="44" t="str">
        <f ca="1">IF(J32="","",IF($B32="","",J32+OFFSET('US-MARC'!$A$5,MATCH('AB-EPD'!$B32,'US-MARC'!$A$6:$A29,0),8)-OFFSET('US-MARC'!$A$5,MATCH('AB-EPD'!$D$3,'US-MARC'!$A$6:$A$27,0),8)))</f>
        <v/>
      </c>
    </row>
    <row r="33" spans="1:19" x14ac:dyDescent="0.25">
      <c r="A33" s="23"/>
      <c r="B33" s="1"/>
      <c r="C33" s="7"/>
      <c r="D33" s="7"/>
      <c r="E33" s="7"/>
      <c r="F33" s="7"/>
      <c r="G33" s="14"/>
      <c r="H33" s="14"/>
      <c r="I33" s="15"/>
      <c r="J33" s="24"/>
      <c r="K33" s="39" t="str">
        <f t="shared" si="0"/>
        <v/>
      </c>
      <c r="L33" s="40" t="str">
        <f ca="1">IF(C33="","",IF($B33="","",C33+OFFSET('US-MARC'!$A$5,MATCH('AB-EPD'!$B33,'US-MARC'!$A$6:$A30,0),1)-OFFSET('US-MARC'!$A$5,MATCH('AB-EPD'!$D$3,'US-MARC'!$A$6:$A$27,0),1)))</f>
        <v/>
      </c>
      <c r="M33" s="41" t="str">
        <f ca="1">IF(D33="","",IF($B33="","",D33+OFFSET('US-MARC'!$A$5,MATCH('AB-EPD'!$B33,'US-MARC'!$A$6:$A30,0),2)-OFFSET('US-MARC'!$A$5,MATCH('AB-EPD'!$D$3,'US-MARC'!$A$6:$A$27,0),2)))</f>
        <v/>
      </c>
      <c r="N33" s="41" t="str">
        <f ca="1">IF(E33="","",IF($B33="","",E33+OFFSET('US-MARC'!$A$5,MATCH('AB-EPD'!$B33,'US-MARC'!$A$6:$A30,0),3)-OFFSET('US-MARC'!$A$5,MATCH('AB-EPD'!$D$3,'US-MARC'!$A$6:$A$27,0),3)))</f>
        <v/>
      </c>
      <c r="O33" s="41" t="str">
        <f ca="1">IF(F33="","",IF($B33="","",F33+OFFSET('US-MARC'!$A$5,MATCH('AB-EPD'!$B33,'US-MARC'!$A$6:$A30,0),4)-OFFSET('US-MARC'!$A$5,MATCH('AB-EPD'!$D$3,'US-MARC'!$A$6:$A$27,0),4)))</f>
        <v/>
      </c>
      <c r="P33" s="42" t="str">
        <f ca="1">IF(G33="","",IF($B33="","",G33+OFFSET('US-MARC'!$A$5,MATCH('AB-EPD'!$B33,'US-MARC'!$A$6:$A30,0),5)-OFFSET('US-MARC'!$A$5,MATCH('AB-EPD'!$D$3,'US-MARC'!$A$6:$A$27,0),5)))</f>
        <v/>
      </c>
      <c r="Q33" s="42" t="str">
        <f ca="1">IF(H33="","",IF($B33="","",H33+OFFSET('US-MARC'!$A$5,MATCH('AB-EPD'!$B33,'US-MARC'!$A$6:$A30,0),6)-OFFSET('US-MARC'!$A$5,MATCH('AB-EPD'!$D$3,'US-MARC'!$A$6:$A$27,0),6)))</f>
        <v/>
      </c>
      <c r="R33" s="43" t="str">
        <f ca="1">IF(I33="","",IF($B33="","",I33+OFFSET('US-MARC'!$A$5,MATCH('AB-EPD'!$B33,'US-MARC'!$A$6:$A30,0),7)-OFFSET('US-MARC'!$A$5,MATCH('AB-EPD'!$D$3,'US-MARC'!$A$6:$A$27,0),7)))</f>
        <v/>
      </c>
      <c r="S33" s="44" t="str">
        <f ca="1">IF(J33="","",IF($B33="","",J33+OFFSET('US-MARC'!$A$5,MATCH('AB-EPD'!$B33,'US-MARC'!$A$6:$A30,0),8)-OFFSET('US-MARC'!$A$5,MATCH('AB-EPD'!$D$3,'US-MARC'!$A$6:$A$27,0),8)))</f>
        <v/>
      </c>
    </row>
    <row r="34" spans="1:19" x14ac:dyDescent="0.25">
      <c r="A34" s="23"/>
      <c r="B34" s="1"/>
      <c r="C34" s="7"/>
      <c r="D34" s="7"/>
      <c r="E34" s="7"/>
      <c r="F34" s="7"/>
      <c r="G34" s="14"/>
      <c r="H34" s="14"/>
      <c r="I34" s="15"/>
      <c r="J34" s="24"/>
      <c r="K34" s="39" t="str">
        <f t="shared" si="0"/>
        <v/>
      </c>
      <c r="L34" s="40" t="str">
        <f ca="1">IF(C34="","",IF($B34="","",C34+OFFSET('US-MARC'!$A$5,MATCH('AB-EPD'!$B34,'US-MARC'!$A$6:$A31,0),1)-OFFSET('US-MARC'!$A$5,MATCH('AB-EPD'!$D$3,'US-MARC'!$A$6:$A$27,0),1)))</f>
        <v/>
      </c>
      <c r="M34" s="41" t="str">
        <f ca="1">IF(D34="","",IF($B34="","",D34+OFFSET('US-MARC'!$A$5,MATCH('AB-EPD'!$B34,'US-MARC'!$A$6:$A31,0),2)-OFFSET('US-MARC'!$A$5,MATCH('AB-EPD'!$D$3,'US-MARC'!$A$6:$A$27,0),2)))</f>
        <v/>
      </c>
      <c r="N34" s="41" t="str">
        <f ca="1">IF(E34="","",IF($B34="","",E34+OFFSET('US-MARC'!$A$5,MATCH('AB-EPD'!$B34,'US-MARC'!$A$6:$A31,0),3)-OFFSET('US-MARC'!$A$5,MATCH('AB-EPD'!$D$3,'US-MARC'!$A$6:$A$27,0),3)))</f>
        <v/>
      </c>
      <c r="O34" s="41" t="str">
        <f ca="1">IF(F34="","",IF($B34="","",F34+OFFSET('US-MARC'!$A$5,MATCH('AB-EPD'!$B34,'US-MARC'!$A$6:$A31,0),4)-OFFSET('US-MARC'!$A$5,MATCH('AB-EPD'!$D$3,'US-MARC'!$A$6:$A$27,0),4)))</f>
        <v/>
      </c>
      <c r="P34" s="42" t="str">
        <f ca="1">IF(G34="","",IF($B34="","",G34+OFFSET('US-MARC'!$A$5,MATCH('AB-EPD'!$B34,'US-MARC'!$A$6:$A31,0),5)-OFFSET('US-MARC'!$A$5,MATCH('AB-EPD'!$D$3,'US-MARC'!$A$6:$A$27,0),5)))</f>
        <v/>
      </c>
      <c r="Q34" s="42" t="str">
        <f ca="1">IF(H34="","",IF($B34="","",H34+OFFSET('US-MARC'!$A$5,MATCH('AB-EPD'!$B34,'US-MARC'!$A$6:$A31,0),6)-OFFSET('US-MARC'!$A$5,MATCH('AB-EPD'!$D$3,'US-MARC'!$A$6:$A$27,0),6)))</f>
        <v/>
      </c>
      <c r="R34" s="43" t="str">
        <f ca="1">IF(I34="","",IF($B34="","",I34+OFFSET('US-MARC'!$A$5,MATCH('AB-EPD'!$B34,'US-MARC'!$A$6:$A31,0),7)-OFFSET('US-MARC'!$A$5,MATCH('AB-EPD'!$D$3,'US-MARC'!$A$6:$A$27,0),7)))</f>
        <v/>
      </c>
      <c r="S34" s="44" t="str">
        <f ca="1">IF(J34="","",IF($B34="","",J34+OFFSET('US-MARC'!$A$5,MATCH('AB-EPD'!$B34,'US-MARC'!$A$6:$A31,0),8)-OFFSET('US-MARC'!$A$5,MATCH('AB-EPD'!$D$3,'US-MARC'!$A$6:$A$27,0),8)))</f>
        <v/>
      </c>
    </row>
    <row r="35" spans="1:19" x14ac:dyDescent="0.25">
      <c r="A35" s="23"/>
      <c r="B35" s="1"/>
      <c r="C35" s="7"/>
      <c r="D35" s="7"/>
      <c r="E35" s="7"/>
      <c r="F35" s="7"/>
      <c r="G35" s="14"/>
      <c r="H35" s="14"/>
      <c r="I35" s="15"/>
      <c r="J35" s="24"/>
      <c r="K35" s="39" t="str">
        <f t="shared" si="0"/>
        <v/>
      </c>
      <c r="L35" s="40" t="str">
        <f ca="1">IF(C35="","",IF($B35="","",C35+OFFSET('US-MARC'!$A$5,MATCH('AB-EPD'!$B35,'US-MARC'!$A$6:$A32,0),1)-OFFSET('US-MARC'!$A$5,MATCH('AB-EPD'!$D$3,'US-MARC'!$A$6:$A$27,0),1)))</f>
        <v/>
      </c>
      <c r="M35" s="41" t="str">
        <f ca="1">IF(D35="","",IF($B35="","",D35+OFFSET('US-MARC'!$A$5,MATCH('AB-EPD'!$B35,'US-MARC'!$A$6:$A32,0),2)-OFFSET('US-MARC'!$A$5,MATCH('AB-EPD'!$D$3,'US-MARC'!$A$6:$A$27,0),2)))</f>
        <v/>
      </c>
      <c r="N35" s="41" t="str">
        <f ca="1">IF(E35="","",IF($B35="","",E35+OFFSET('US-MARC'!$A$5,MATCH('AB-EPD'!$B35,'US-MARC'!$A$6:$A32,0),3)-OFFSET('US-MARC'!$A$5,MATCH('AB-EPD'!$D$3,'US-MARC'!$A$6:$A$27,0),3)))</f>
        <v/>
      </c>
      <c r="O35" s="41" t="str">
        <f ca="1">IF(F35="","",IF($B35="","",F35+OFFSET('US-MARC'!$A$5,MATCH('AB-EPD'!$B35,'US-MARC'!$A$6:$A32,0),4)-OFFSET('US-MARC'!$A$5,MATCH('AB-EPD'!$D$3,'US-MARC'!$A$6:$A$27,0),4)))</f>
        <v/>
      </c>
      <c r="P35" s="42" t="str">
        <f ca="1">IF(G35="","",IF($B35="","",G35+OFFSET('US-MARC'!$A$5,MATCH('AB-EPD'!$B35,'US-MARC'!$A$6:$A32,0),5)-OFFSET('US-MARC'!$A$5,MATCH('AB-EPD'!$D$3,'US-MARC'!$A$6:$A$27,0),5)))</f>
        <v/>
      </c>
      <c r="Q35" s="42" t="str">
        <f ca="1">IF(H35="","",IF($B35="","",H35+OFFSET('US-MARC'!$A$5,MATCH('AB-EPD'!$B35,'US-MARC'!$A$6:$A32,0),6)-OFFSET('US-MARC'!$A$5,MATCH('AB-EPD'!$D$3,'US-MARC'!$A$6:$A$27,0),6)))</f>
        <v/>
      </c>
      <c r="R35" s="43" t="str">
        <f ca="1">IF(I35="","",IF($B35="","",I35+OFFSET('US-MARC'!$A$5,MATCH('AB-EPD'!$B35,'US-MARC'!$A$6:$A32,0),7)-OFFSET('US-MARC'!$A$5,MATCH('AB-EPD'!$D$3,'US-MARC'!$A$6:$A$27,0),7)))</f>
        <v/>
      </c>
      <c r="S35" s="44" t="str">
        <f ca="1">IF(J35="","",IF($B35="","",J35+OFFSET('US-MARC'!$A$5,MATCH('AB-EPD'!$B35,'US-MARC'!$A$6:$A32,0),8)-OFFSET('US-MARC'!$A$5,MATCH('AB-EPD'!$D$3,'US-MARC'!$A$6:$A$27,0),8)))</f>
        <v/>
      </c>
    </row>
    <row r="36" spans="1:19" x14ac:dyDescent="0.25">
      <c r="A36" s="23"/>
      <c r="B36" s="1"/>
      <c r="C36" s="7"/>
      <c r="D36" s="7"/>
      <c r="E36" s="7"/>
      <c r="F36" s="7"/>
      <c r="G36" s="14"/>
      <c r="H36" s="14"/>
      <c r="I36" s="15"/>
      <c r="J36" s="24"/>
      <c r="K36" s="39" t="str">
        <f t="shared" si="0"/>
        <v/>
      </c>
      <c r="L36" s="40" t="str">
        <f ca="1">IF(C36="","",IF($B36="","",C36+OFFSET('US-MARC'!$A$5,MATCH('AB-EPD'!$B36,'US-MARC'!$A$6:$A33,0),1)-OFFSET('US-MARC'!$A$5,MATCH('AB-EPD'!$D$3,'US-MARC'!$A$6:$A$27,0),1)))</f>
        <v/>
      </c>
      <c r="M36" s="41" t="str">
        <f ca="1">IF(D36="","",IF($B36="","",D36+OFFSET('US-MARC'!$A$5,MATCH('AB-EPD'!$B36,'US-MARC'!$A$6:$A33,0),2)-OFFSET('US-MARC'!$A$5,MATCH('AB-EPD'!$D$3,'US-MARC'!$A$6:$A$27,0),2)))</f>
        <v/>
      </c>
      <c r="N36" s="41" t="str">
        <f ca="1">IF(E36="","",IF($B36="","",E36+OFFSET('US-MARC'!$A$5,MATCH('AB-EPD'!$B36,'US-MARC'!$A$6:$A33,0),3)-OFFSET('US-MARC'!$A$5,MATCH('AB-EPD'!$D$3,'US-MARC'!$A$6:$A$27,0),3)))</f>
        <v/>
      </c>
      <c r="O36" s="41" t="str">
        <f ca="1">IF(F36="","",IF($B36="","",F36+OFFSET('US-MARC'!$A$5,MATCH('AB-EPD'!$B36,'US-MARC'!$A$6:$A33,0),4)-OFFSET('US-MARC'!$A$5,MATCH('AB-EPD'!$D$3,'US-MARC'!$A$6:$A$27,0),4)))</f>
        <v/>
      </c>
      <c r="P36" s="42" t="str">
        <f ca="1">IF(G36="","",IF($B36="","",G36+OFFSET('US-MARC'!$A$5,MATCH('AB-EPD'!$B36,'US-MARC'!$A$6:$A33,0),5)-OFFSET('US-MARC'!$A$5,MATCH('AB-EPD'!$D$3,'US-MARC'!$A$6:$A$27,0),5)))</f>
        <v/>
      </c>
      <c r="Q36" s="42" t="str">
        <f ca="1">IF(H36="","",IF($B36="","",H36+OFFSET('US-MARC'!$A$5,MATCH('AB-EPD'!$B36,'US-MARC'!$A$6:$A33,0),6)-OFFSET('US-MARC'!$A$5,MATCH('AB-EPD'!$D$3,'US-MARC'!$A$6:$A$27,0),6)))</f>
        <v/>
      </c>
      <c r="R36" s="43" t="str">
        <f ca="1">IF(I36="","",IF($B36="","",I36+OFFSET('US-MARC'!$A$5,MATCH('AB-EPD'!$B36,'US-MARC'!$A$6:$A33,0),7)-OFFSET('US-MARC'!$A$5,MATCH('AB-EPD'!$D$3,'US-MARC'!$A$6:$A$27,0),7)))</f>
        <v/>
      </c>
      <c r="S36" s="44" t="str">
        <f ca="1">IF(J36="","",IF($B36="","",J36+OFFSET('US-MARC'!$A$5,MATCH('AB-EPD'!$B36,'US-MARC'!$A$6:$A33,0),8)-OFFSET('US-MARC'!$A$5,MATCH('AB-EPD'!$D$3,'US-MARC'!$A$6:$A$27,0),8)))</f>
        <v/>
      </c>
    </row>
    <row r="37" spans="1:19" x14ac:dyDescent="0.25">
      <c r="A37" s="23"/>
      <c r="B37" s="1"/>
      <c r="C37" s="7"/>
      <c r="D37" s="7"/>
      <c r="E37" s="7"/>
      <c r="F37" s="7"/>
      <c r="G37" s="14"/>
      <c r="H37" s="14"/>
      <c r="I37" s="15"/>
      <c r="J37" s="24"/>
      <c r="K37" s="39" t="str">
        <f t="shared" si="0"/>
        <v/>
      </c>
      <c r="L37" s="40" t="str">
        <f ca="1">IF(C37="","",IF($B37="","",C37+OFFSET('US-MARC'!$A$5,MATCH('AB-EPD'!$B37,'US-MARC'!$A$6:$A34,0),1)-OFFSET('US-MARC'!$A$5,MATCH('AB-EPD'!$D$3,'US-MARC'!$A$6:$A$27,0),1)))</f>
        <v/>
      </c>
      <c r="M37" s="41" t="str">
        <f ca="1">IF(D37="","",IF($B37="","",D37+OFFSET('US-MARC'!$A$5,MATCH('AB-EPD'!$B37,'US-MARC'!$A$6:$A34,0),2)-OFFSET('US-MARC'!$A$5,MATCH('AB-EPD'!$D$3,'US-MARC'!$A$6:$A$27,0),2)))</f>
        <v/>
      </c>
      <c r="N37" s="41" t="str">
        <f ca="1">IF(E37="","",IF($B37="","",E37+OFFSET('US-MARC'!$A$5,MATCH('AB-EPD'!$B37,'US-MARC'!$A$6:$A34,0),3)-OFFSET('US-MARC'!$A$5,MATCH('AB-EPD'!$D$3,'US-MARC'!$A$6:$A$27,0),3)))</f>
        <v/>
      </c>
      <c r="O37" s="41" t="str">
        <f ca="1">IF(F37="","",IF($B37="","",F37+OFFSET('US-MARC'!$A$5,MATCH('AB-EPD'!$B37,'US-MARC'!$A$6:$A34,0),4)-OFFSET('US-MARC'!$A$5,MATCH('AB-EPD'!$D$3,'US-MARC'!$A$6:$A$27,0),4)))</f>
        <v/>
      </c>
      <c r="P37" s="42" t="str">
        <f ca="1">IF(G37="","",IF($B37="","",G37+OFFSET('US-MARC'!$A$5,MATCH('AB-EPD'!$B37,'US-MARC'!$A$6:$A34,0),5)-OFFSET('US-MARC'!$A$5,MATCH('AB-EPD'!$D$3,'US-MARC'!$A$6:$A$27,0),5)))</f>
        <v/>
      </c>
      <c r="Q37" s="42" t="str">
        <f ca="1">IF(H37="","",IF($B37="","",H37+OFFSET('US-MARC'!$A$5,MATCH('AB-EPD'!$B37,'US-MARC'!$A$6:$A34,0),6)-OFFSET('US-MARC'!$A$5,MATCH('AB-EPD'!$D$3,'US-MARC'!$A$6:$A$27,0),6)))</f>
        <v/>
      </c>
      <c r="R37" s="43" t="str">
        <f ca="1">IF(I37="","",IF($B37="","",I37+OFFSET('US-MARC'!$A$5,MATCH('AB-EPD'!$B37,'US-MARC'!$A$6:$A34,0),7)-OFFSET('US-MARC'!$A$5,MATCH('AB-EPD'!$D$3,'US-MARC'!$A$6:$A$27,0),7)))</f>
        <v/>
      </c>
      <c r="S37" s="44" t="str">
        <f ca="1">IF(J37="","",IF($B37="","",J37+OFFSET('US-MARC'!$A$5,MATCH('AB-EPD'!$B37,'US-MARC'!$A$6:$A34,0),8)-OFFSET('US-MARC'!$A$5,MATCH('AB-EPD'!$D$3,'US-MARC'!$A$6:$A$27,0),8)))</f>
        <v/>
      </c>
    </row>
    <row r="38" spans="1:19" x14ac:dyDescent="0.25">
      <c r="A38" s="23"/>
      <c r="B38" s="1"/>
      <c r="C38" s="7"/>
      <c r="D38" s="7"/>
      <c r="E38" s="7"/>
      <c r="F38" s="7"/>
      <c r="G38" s="14"/>
      <c r="H38" s="14"/>
      <c r="I38" s="15"/>
      <c r="J38" s="24"/>
      <c r="K38" s="39" t="str">
        <f t="shared" si="0"/>
        <v/>
      </c>
      <c r="L38" s="40" t="str">
        <f ca="1">IF(C38="","",IF($B38="","",C38+OFFSET('US-MARC'!$A$5,MATCH('AB-EPD'!$B38,'US-MARC'!$A$6:$A35,0),1)-OFFSET('US-MARC'!$A$5,MATCH('AB-EPD'!$D$3,'US-MARC'!$A$6:$A$27,0),1)))</f>
        <v/>
      </c>
      <c r="M38" s="41" t="str">
        <f ca="1">IF(D38="","",IF($B38="","",D38+OFFSET('US-MARC'!$A$5,MATCH('AB-EPD'!$B38,'US-MARC'!$A$6:$A35,0),2)-OFFSET('US-MARC'!$A$5,MATCH('AB-EPD'!$D$3,'US-MARC'!$A$6:$A$27,0),2)))</f>
        <v/>
      </c>
      <c r="N38" s="41" t="str">
        <f ca="1">IF(E38="","",IF($B38="","",E38+OFFSET('US-MARC'!$A$5,MATCH('AB-EPD'!$B38,'US-MARC'!$A$6:$A35,0),3)-OFFSET('US-MARC'!$A$5,MATCH('AB-EPD'!$D$3,'US-MARC'!$A$6:$A$27,0),3)))</f>
        <v/>
      </c>
      <c r="O38" s="41" t="str">
        <f ca="1">IF(F38="","",IF($B38="","",F38+OFFSET('US-MARC'!$A$5,MATCH('AB-EPD'!$B38,'US-MARC'!$A$6:$A35,0),4)-OFFSET('US-MARC'!$A$5,MATCH('AB-EPD'!$D$3,'US-MARC'!$A$6:$A$27,0),4)))</f>
        <v/>
      </c>
      <c r="P38" s="42" t="str">
        <f ca="1">IF(G38="","",IF($B38="","",G38+OFFSET('US-MARC'!$A$5,MATCH('AB-EPD'!$B38,'US-MARC'!$A$6:$A35,0),5)-OFFSET('US-MARC'!$A$5,MATCH('AB-EPD'!$D$3,'US-MARC'!$A$6:$A$27,0),5)))</f>
        <v/>
      </c>
      <c r="Q38" s="42" t="str">
        <f ca="1">IF(H38="","",IF($B38="","",H38+OFFSET('US-MARC'!$A$5,MATCH('AB-EPD'!$B38,'US-MARC'!$A$6:$A35,0),6)-OFFSET('US-MARC'!$A$5,MATCH('AB-EPD'!$D$3,'US-MARC'!$A$6:$A$27,0),6)))</f>
        <v/>
      </c>
      <c r="R38" s="43" t="str">
        <f ca="1">IF(I38="","",IF($B38="","",I38+OFFSET('US-MARC'!$A$5,MATCH('AB-EPD'!$B38,'US-MARC'!$A$6:$A35,0),7)-OFFSET('US-MARC'!$A$5,MATCH('AB-EPD'!$D$3,'US-MARC'!$A$6:$A$27,0),7)))</f>
        <v/>
      </c>
      <c r="S38" s="44" t="str">
        <f ca="1">IF(J38="","",IF($B38="","",J38+OFFSET('US-MARC'!$A$5,MATCH('AB-EPD'!$B38,'US-MARC'!$A$6:$A35,0),8)-OFFSET('US-MARC'!$A$5,MATCH('AB-EPD'!$D$3,'US-MARC'!$A$6:$A$27,0),8)))</f>
        <v/>
      </c>
    </row>
    <row r="39" spans="1:19" x14ac:dyDescent="0.25">
      <c r="A39" s="23"/>
      <c r="B39" s="1"/>
      <c r="C39" s="7"/>
      <c r="D39" s="7"/>
      <c r="E39" s="7"/>
      <c r="F39" s="7"/>
      <c r="G39" s="14"/>
      <c r="H39" s="14"/>
      <c r="I39" s="15"/>
      <c r="J39" s="24"/>
      <c r="K39" s="39" t="str">
        <f t="shared" si="0"/>
        <v/>
      </c>
      <c r="L39" s="40" t="str">
        <f ca="1">IF(C39="","",IF($B39="","",C39+OFFSET('US-MARC'!$A$5,MATCH('AB-EPD'!$B39,'US-MARC'!$A$6:$A36,0),1)-OFFSET('US-MARC'!$A$5,MATCH('AB-EPD'!$D$3,'US-MARC'!$A$6:$A$27,0),1)))</f>
        <v/>
      </c>
      <c r="M39" s="41" t="str">
        <f ca="1">IF(D39="","",IF($B39="","",D39+OFFSET('US-MARC'!$A$5,MATCH('AB-EPD'!$B39,'US-MARC'!$A$6:$A36,0),2)-OFFSET('US-MARC'!$A$5,MATCH('AB-EPD'!$D$3,'US-MARC'!$A$6:$A$27,0),2)))</f>
        <v/>
      </c>
      <c r="N39" s="41" t="str">
        <f ca="1">IF(E39="","",IF($B39="","",E39+OFFSET('US-MARC'!$A$5,MATCH('AB-EPD'!$B39,'US-MARC'!$A$6:$A36,0),3)-OFFSET('US-MARC'!$A$5,MATCH('AB-EPD'!$D$3,'US-MARC'!$A$6:$A$27,0),3)))</f>
        <v/>
      </c>
      <c r="O39" s="41" t="str">
        <f ca="1">IF(F39="","",IF($B39="","",F39+OFFSET('US-MARC'!$A$5,MATCH('AB-EPD'!$B39,'US-MARC'!$A$6:$A36,0),4)-OFFSET('US-MARC'!$A$5,MATCH('AB-EPD'!$D$3,'US-MARC'!$A$6:$A$27,0),4)))</f>
        <v/>
      </c>
      <c r="P39" s="42" t="str">
        <f ca="1">IF(G39="","",IF($B39="","",G39+OFFSET('US-MARC'!$A$5,MATCH('AB-EPD'!$B39,'US-MARC'!$A$6:$A36,0),5)-OFFSET('US-MARC'!$A$5,MATCH('AB-EPD'!$D$3,'US-MARC'!$A$6:$A$27,0),5)))</f>
        <v/>
      </c>
      <c r="Q39" s="42" t="str">
        <f ca="1">IF(H39="","",IF($B39="","",H39+OFFSET('US-MARC'!$A$5,MATCH('AB-EPD'!$B39,'US-MARC'!$A$6:$A36,0),6)-OFFSET('US-MARC'!$A$5,MATCH('AB-EPD'!$D$3,'US-MARC'!$A$6:$A$27,0),6)))</f>
        <v/>
      </c>
      <c r="R39" s="43" t="str">
        <f ca="1">IF(I39="","",IF($B39="","",I39+OFFSET('US-MARC'!$A$5,MATCH('AB-EPD'!$B39,'US-MARC'!$A$6:$A36,0),7)-OFFSET('US-MARC'!$A$5,MATCH('AB-EPD'!$D$3,'US-MARC'!$A$6:$A$27,0),7)))</f>
        <v/>
      </c>
      <c r="S39" s="44" t="str">
        <f ca="1">IF(J39="","",IF($B39="","",J39+OFFSET('US-MARC'!$A$5,MATCH('AB-EPD'!$B39,'US-MARC'!$A$6:$A36,0),8)-OFFSET('US-MARC'!$A$5,MATCH('AB-EPD'!$D$3,'US-MARC'!$A$6:$A$27,0),8)))</f>
        <v/>
      </c>
    </row>
    <row r="40" spans="1:19" x14ac:dyDescent="0.25">
      <c r="A40" s="23"/>
      <c r="B40" s="1"/>
      <c r="C40" s="7"/>
      <c r="D40" s="7"/>
      <c r="E40" s="7"/>
      <c r="F40" s="7"/>
      <c r="G40" s="14"/>
      <c r="H40" s="14"/>
      <c r="I40" s="15"/>
      <c r="J40" s="24"/>
      <c r="K40" s="39" t="str">
        <f t="shared" si="0"/>
        <v/>
      </c>
      <c r="L40" s="40" t="str">
        <f ca="1">IF(C40="","",IF($B40="","",C40+OFFSET('US-MARC'!$A$5,MATCH('AB-EPD'!$B40,'US-MARC'!$A$6:$A37,0),1)-OFFSET('US-MARC'!$A$5,MATCH('AB-EPD'!$D$3,'US-MARC'!$A$6:$A$27,0),1)))</f>
        <v/>
      </c>
      <c r="M40" s="41" t="str">
        <f ca="1">IF(D40="","",IF($B40="","",D40+OFFSET('US-MARC'!$A$5,MATCH('AB-EPD'!$B40,'US-MARC'!$A$6:$A37,0),2)-OFFSET('US-MARC'!$A$5,MATCH('AB-EPD'!$D$3,'US-MARC'!$A$6:$A$27,0),2)))</f>
        <v/>
      </c>
      <c r="N40" s="41" t="str">
        <f ca="1">IF(E40="","",IF($B40="","",E40+OFFSET('US-MARC'!$A$5,MATCH('AB-EPD'!$B40,'US-MARC'!$A$6:$A37,0),3)-OFFSET('US-MARC'!$A$5,MATCH('AB-EPD'!$D$3,'US-MARC'!$A$6:$A$27,0),3)))</f>
        <v/>
      </c>
      <c r="O40" s="41" t="str">
        <f ca="1">IF(F40="","",IF($B40="","",F40+OFFSET('US-MARC'!$A$5,MATCH('AB-EPD'!$B40,'US-MARC'!$A$6:$A37,0),4)-OFFSET('US-MARC'!$A$5,MATCH('AB-EPD'!$D$3,'US-MARC'!$A$6:$A$27,0),4)))</f>
        <v/>
      </c>
      <c r="P40" s="42" t="str">
        <f ca="1">IF(G40="","",IF($B40="","",G40+OFFSET('US-MARC'!$A$5,MATCH('AB-EPD'!$B40,'US-MARC'!$A$6:$A37,0),5)-OFFSET('US-MARC'!$A$5,MATCH('AB-EPD'!$D$3,'US-MARC'!$A$6:$A$27,0),5)))</f>
        <v/>
      </c>
      <c r="Q40" s="42" t="str">
        <f ca="1">IF(H40="","",IF($B40="","",H40+OFFSET('US-MARC'!$A$5,MATCH('AB-EPD'!$B40,'US-MARC'!$A$6:$A37,0),6)-OFFSET('US-MARC'!$A$5,MATCH('AB-EPD'!$D$3,'US-MARC'!$A$6:$A$27,0),6)))</f>
        <v/>
      </c>
      <c r="R40" s="43" t="str">
        <f ca="1">IF(I40="","",IF($B40="","",I40+OFFSET('US-MARC'!$A$5,MATCH('AB-EPD'!$B40,'US-MARC'!$A$6:$A37,0),7)-OFFSET('US-MARC'!$A$5,MATCH('AB-EPD'!$D$3,'US-MARC'!$A$6:$A$27,0),7)))</f>
        <v/>
      </c>
      <c r="S40" s="44" t="str">
        <f ca="1">IF(J40="","",IF($B40="","",J40+OFFSET('US-MARC'!$A$5,MATCH('AB-EPD'!$B40,'US-MARC'!$A$6:$A37,0),8)-OFFSET('US-MARC'!$A$5,MATCH('AB-EPD'!$D$3,'US-MARC'!$A$6:$A$27,0),8)))</f>
        <v/>
      </c>
    </row>
    <row r="41" spans="1:19" x14ac:dyDescent="0.25">
      <c r="A41" s="23"/>
      <c r="B41" s="1"/>
      <c r="C41" s="7"/>
      <c r="D41" s="7"/>
      <c r="E41" s="7"/>
      <c r="F41" s="7"/>
      <c r="G41" s="14"/>
      <c r="H41" s="14"/>
      <c r="I41" s="15"/>
      <c r="J41" s="24"/>
      <c r="K41" s="39" t="str">
        <f t="shared" si="0"/>
        <v/>
      </c>
      <c r="L41" s="40" t="str">
        <f ca="1">IF(C41="","",IF($B41="","",C41+OFFSET('US-MARC'!$A$5,MATCH('AB-EPD'!$B41,'US-MARC'!$A$6:$A38,0),1)-OFFSET('US-MARC'!$A$5,MATCH('AB-EPD'!$D$3,'US-MARC'!$A$6:$A$27,0),1)))</f>
        <v/>
      </c>
      <c r="M41" s="41" t="str">
        <f ca="1">IF(D41="","",IF($B41="","",D41+OFFSET('US-MARC'!$A$5,MATCH('AB-EPD'!$B41,'US-MARC'!$A$6:$A38,0),2)-OFFSET('US-MARC'!$A$5,MATCH('AB-EPD'!$D$3,'US-MARC'!$A$6:$A$27,0),2)))</f>
        <v/>
      </c>
      <c r="N41" s="41" t="str">
        <f ca="1">IF(E41="","",IF($B41="","",E41+OFFSET('US-MARC'!$A$5,MATCH('AB-EPD'!$B41,'US-MARC'!$A$6:$A38,0),3)-OFFSET('US-MARC'!$A$5,MATCH('AB-EPD'!$D$3,'US-MARC'!$A$6:$A$27,0),3)))</f>
        <v/>
      </c>
      <c r="O41" s="41" t="str">
        <f ca="1">IF(F41="","",IF($B41="","",F41+OFFSET('US-MARC'!$A$5,MATCH('AB-EPD'!$B41,'US-MARC'!$A$6:$A38,0),4)-OFFSET('US-MARC'!$A$5,MATCH('AB-EPD'!$D$3,'US-MARC'!$A$6:$A$27,0),4)))</f>
        <v/>
      </c>
      <c r="P41" s="42" t="str">
        <f ca="1">IF(G41="","",IF($B41="","",G41+OFFSET('US-MARC'!$A$5,MATCH('AB-EPD'!$B41,'US-MARC'!$A$6:$A38,0),5)-OFFSET('US-MARC'!$A$5,MATCH('AB-EPD'!$D$3,'US-MARC'!$A$6:$A$27,0),5)))</f>
        <v/>
      </c>
      <c r="Q41" s="42" t="str">
        <f ca="1">IF(H41="","",IF($B41="","",H41+OFFSET('US-MARC'!$A$5,MATCH('AB-EPD'!$B41,'US-MARC'!$A$6:$A38,0),6)-OFFSET('US-MARC'!$A$5,MATCH('AB-EPD'!$D$3,'US-MARC'!$A$6:$A$27,0),6)))</f>
        <v/>
      </c>
      <c r="R41" s="43" t="str">
        <f ca="1">IF(I41="","",IF($B41="","",I41+OFFSET('US-MARC'!$A$5,MATCH('AB-EPD'!$B41,'US-MARC'!$A$6:$A38,0),7)-OFFSET('US-MARC'!$A$5,MATCH('AB-EPD'!$D$3,'US-MARC'!$A$6:$A$27,0),7)))</f>
        <v/>
      </c>
      <c r="S41" s="44" t="str">
        <f ca="1">IF(J41="","",IF($B41="","",J41+OFFSET('US-MARC'!$A$5,MATCH('AB-EPD'!$B41,'US-MARC'!$A$6:$A38,0),8)-OFFSET('US-MARC'!$A$5,MATCH('AB-EPD'!$D$3,'US-MARC'!$A$6:$A$27,0),8)))</f>
        <v/>
      </c>
    </row>
    <row r="42" spans="1:19" x14ac:dyDescent="0.25">
      <c r="A42" s="23"/>
      <c r="B42" s="1"/>
      <c r="C42" s="7"/>
      <c r="D42" s="7"/>
      <c r="E42" s="7"/>
      <c r="F42" s="7"/>
      <c r="G42" s="14"/>
      <c r="H42" s="14"/>
      <c r="I42" s="15"/>
      <c r="J42" s="24"/>
      <c r="K42" s="39" t="str">
        <f t="shared" si="0"/>
        <v/>
      </c>
      <c r="L42" s="40" t="str">
        <f ca="1">IF(C42="","",IF($B42="","",C42+OFFSET('US-MARC'!$A$5,MATCH('AB-EPD'!$B42,'US-MARC'!$A$6:$A39,0),1)-OFFSET('US-MARC'!$A$5,MATCH('AB-EPD'!$D$3,'US-MARC'!$A$6:$A$27,0),1)))</f>
        <v/>
      </c>
      <c r="M42" s="41" t="str">
        <f ca="1">IF(D42="","",IF($B42="","",D42+OFFSET('US-MARC'!$A$5,MATCH('AB-EPD'!$B42,'US-MARC'!$A$6:$A39,0),2)-OFFSET('US-MARC'!$A$5,MATCH('AB-EPD'!$D$3,'US-MARC'!$A$6:$A$27,0),2)))</f>
        <v/>
      </c>
      <c r="N42" s="41" t="str">
        <f ca="1">IF(E42="","",IF($B42="","",E42+OFFSET('US-MARC'!$A$5,MATCH('AB-EPD'!$B42,'US-MARC'!$A$6:$A39,0),3)-OFFSET('US-MARC'!$A$5,MATCH('AB-EPD'!$D$3,'US-MARC'!$A$6:$A$27,0),3)))</f>
        <v/>
      </c>
      <c r="O42" s="41" t="str">
        <f ca="1">IF(F42="","",IF($B42="","",F42+OFFSET('US-MARC'!$A$5,MATCH('AB-EPD'!$B42,'US-MARC'!$A$6:$A39,0),4)-OFFSET('US-MARC'!$A$5,MATCH('AB-EPD'!$D$3,'US-MARC'!$A$6:$A$27,0),4)))</f>
        <v/>
      </c>
      <c r="P42" s="42" t="str">
        <f ca="1">IF(G42="","",IF($B42="","",G42+OFFSET('US-MARC'!$A$5,MATCH('AB-EPD'!$B42,'US-MARC'!$A$6:$A39,0),5)-OFFSET('US-MARC'!$A$5,MATCH('AB-EPD'!$D$3,'US-MARC'!$A$6:$A$27,0),5)))</f>
        <v/>
      </c>
      <c r="Q42" s="42" t="str">
        <f ca="1">IF(H42="","",IF($B42="","",H42+OFFSET('US-MARC'!$A$5,MATCH('AB-EPD'!$B42,'US-MARC'!$A$6:$A39,0),6)-OFFSET('US-MARC'!$A$5,MATCH('AB-EPD'!$D$3,'US-MARC'!$A$6:$A$27,0),6)))</f>
        <v/>
      </c>
      <c r="R42" s="43" t="str">
        <f ca="1">IF(I42="","",IF($B42="","",I42+OFFSET('US-MARC'!$A$5,MATCH('AB-EPD'!$B42,'US-MARC'!$A$6:$A39,0),7)-OFFSET('US-MARC'!$A$5,MATCH('AB-EPD'!$D$3,'US-MARC'!$A$6:$A$27,0),7)))</f>
        <v/>
      </c>
      <c r="S42" s="44" t="str">
        <f ca="1">IF(J42="","",IF($B42="","",J42+OFFSET('US-MARC'!$A$5,MATCH('AB-EPD'!$B42,'US-MARC'!$A$6:$A39,0),8)-OFFSET('US-MARC'!$A$5,MATCH('AB-EPD'!$D$3,'US-MARC'!$A$6:$A$27,0),8)))</f>
        <v/>
      </c>
    </row>
    <row r="43" spans="1:19" x14ac:dyDescent="0.25">
      <c r="A43" s="23"/>
      <c r="B43" s="1"/>
      <c r="C43" s="7"/>
      <c r="D43" s="7"/>
      <c r="E43" s="7"/>
      <c r="F43" s="7"/>
      <c r="G43" s="14"/>
      <c r="H43" s="14"/>
      <c r="I43" s="15"/>
      <c r="J43" s="24"/>
      <c r="K43" s="39" t="str">
        <f t="shared" si="0"/>
        <v/>
      </c>
      <c r="L43" s="40" t="str">
        <f ca="1">IF(C43="","",IF($B43="","",C43+OFFSET('US-MARC'!$A$5,MATCH('AB-EPD'!$B43,'US-MARC'!$A$6:$A40,0),1)-OFFSET('US-MARC'!$A$5,MATCH('AB-EPD'!$D$3,'US-MARC'!$A$6:$A$27,0),1)))</f>
        <v/>
      </c>
      <c r="M43" s="41" t="str">
        <f ca="1">IF(D43="","",IF($B43="","",D43+OFFSET('US-MARC'!$A$5,MATCH('AB-EPD'!$B43,'US-MARC'!$A$6:$A40,0),2)-OFFSET('US-MARC'!$A$5,MATCH('AB-EPD'!$D$3,'US-MARC'!$A$6:$A$27,0),2)))</f>
        <v/>
      </c>
      <c r="N43" s="41" t="str">
        <f ca="1">IF(E43="","",IF($B43="","",E43+OFFSET('US-MARC'!$A$5,MATCH('AB-EPD'!$B43,'US-MARC'!$A$6:$A40,0),3)-OFFSET('US-MARC'!$A$5,MATCH('AB-EPD'!$D$3,'US-MARC'!$A$6:$A$27,0),3)))</f>
        <v/>
      </c>
      <c r="O43" s="41" t="str">
        <f ca="1">IF(F43="","",IF($B43="","",F43+OFFSET('US-MARC'!$A$5,MATCH('AB-EPD'!$B43,'US-MARC'!$A$6:$A40,0),4)-OFFSET('US-MARC'!$A$5,MATCH('AB-EPD'!$D$3,'US-MARC'!$A$6:$A$27,0),4)))</f>
        <v/>
      </c>
      <c r="P43" s="42" t="str">
        <f ca="1">IF(G43="","",IF($B43="","",G43+OFFSET('US-MARC'!$A$5,MATCH('AB-EPD'!$B43,'US-MARC'!$A$6:$A40,0),5)-OFFSET('US-MARC'!$A$5,MATCH('AB-EPD'!$D$3,'US-MARC'!$A$6:$A$27,0),5)))</f>
        <v/>
      </c>
      <c r="Q43" s="42" t="str">
        <f ca="1">IF(H43="","",IF($B43="","",H43+OFFSET('US-MARC'!$A$5,MATCH('AB-EPD'!$B43,'US-MARC'!$A$6:$A40,0),6)-OFFSET('US-MARC'!$A$5,MATCH('AB-EPD'!$D$3,'US-MARC'!$A$6:$A$27,0),6)))</f>
        <v/>
      </c>
      <c r="R43" s="43" t="str">
        <f ca="1">IF(I43="","",IF($B43="","",I43+OFFSET('US-MARC'!$A$5,MATCH('AB-EPD'!$B43,'US-MARC'!$A$6:$A40,0),7)-OFFSET('US-MARC'!$A$5,MATCH('AB-EPD'!$D$3,'US-MARC'!$A$6:$A$27,0),7)))</f>
        <v/>
      </c>
      <c r="S43" s="44" t="str">
        <f ca="1">IF(J43="","",IF($B43="","",J43+OFFSET('US-MARC'!$A$5,MATCH('AB-EPD'!$B43,'US-MARC'!$A$6:$A40,0),8)-OFFSET('US-MARC'!$A$5,MATCH('AB-EPD'!$D$3,'US-MARC'!$A$6:$A$27,0),8)))</f>
        <v/>
      </c>
    </row>
    <row r="44" spans="1:19" x14ac:dyDescent="0.25">
      <c r="A44" s="23"/>
      <c r="B44" s="1"/>
      <c r="C44" s="7"/>
      <c r="D44" s="7"/>
      <c r="E44" s="7"/>
      <c r="F44" s="7"/>
      <c r="G44" s="14"/>
      <c r="H44" s="14"/>
      <c r="I44" s="15"/>
      <c r="J44" s="24"/>
      <c r="K44" s="39" t="str">
        <f t="shared" si="0"/>
        <v/>
      </c>
      <c r="L44" s="40" t="str">
        <f ca="1">IF(C44="","",IF($B44="","",C44+OFFSET('US-MARC'!$A$5,MATCH('AB-EPD'!$B44,'US-MARC'!$A$6:$A41,0),1)-OFFSET('US-MARC'!$A$5,MATCH('AB-EPD'!$D$3,'US-MARC'!$A$6:$A$27,0),1)))</f>
        <v/>
      </c>
      <c r="M44" s="41" t="str">
        <f ca="1">IF(D44="","",IF($B44="","",D44+OFFSET('US-MARC'!$A$5,MATCH('AB-EPD'!$B44,'US-MARC'!$A$6:$A41,0),2)-OFFSET('US-MARC'!$A$5,MATCH('AB-EPD'!$D$3,'US-MARC'!$A$6:$A$27,0),2)))</f>
        <v/>
      </c>
      <c r="N44" s="41" t="str">
        <f ca="1">IF(E44="","",IF($B44="","",E44+OFFSET('US-MARC'!$A$5,MATCH('AB-EPD'!$B44,'US-MARC'!$A$6:$A41,0),3)-OFFSET('US-MARC'!$A$5,MATCH('AB-EPD'!$D$3,'US-MARC'!$A$6:$A$27,0),3)))</f>
        <v/>
      </c>
      <c r="O44" s="41" t="str">
        <f ca="1">IF(F44="","",IF($B44="","",F44+OFFSET('US-MARC'!$A$5,MATCH('AB-EPD'!$B44,'US-MARC'!$A$6:$A41,0),4)-OFFSET('US-MARC'!$A$5,MATCH('AB-EPD'!$D$3,'US-MARC'!$A$6:$A$27,0),4)))</f>
        <v/>
      </c>
      <c r="P44" s="42" t="str">
        <f ca="1">IF(G44="","",IF($B44="","",G44+OFFSET('US-MARC'!$A$5,MATCH('AB-EPD'!$B44,'US-MARC'!$A$6:$A41,0),5)-OFFSET('US-MARC'!$A$5,MATCH('AB-EPD'!$D$3,'US-MARC'!$A$6:$A$27,0),5)))</f>
        <v/>
      </c>
      <c r="Q44" s="42" t="str">
        <f ca="1">IF(H44="","",IF($B44="","",H44+OFFSET('US-MARC'!$A$5,MATCH('AB-EPD'!$B44,'US-MARC'!$A$6:$A41,0),6)-OFFSET('US-MARC'!$A$5,MATCH('AB-EPD'!$D$3,'US-MARC'!$A$6:$A$27,0),6)))</f>
        <v/>
      </c>
      <c r="R44" s="43" t="str">
        <f ca="1">IF(I44="","",IF($B44="","",I44+OFFSET('US-MARC'!$A$5,MATCH('AB-EPD'!$B44,'US-MARC'!$A$6:$A41,0),7)-OFFSET('US-MARC'!$A$5,MATCH('AB-EPD'!$D$3,'US-MARC'!$A$6:$A$27,0),7)))</f>
        <v/>
      </c>
      <c r="S44" s="44" t="str">
        <f ca="1">IF(J44="","",IF($B44="","",J44+OFFSET('US-MARC'!$A$5,MATCH('AB-EPD'!$B44,'US-MARC'!$A$6:$A41,0),8)-OFFSET('US-MARC'!$A$5,MATCH('AB-EPD'!$D$3,'US-MARC'!$A$6:$A$27,0),8)))</f>
        <v/>
      </c>
    </row>
    <row r="45" spans="1:19" x14ac:dyDescent="0.25">
      <c r="A45" s="23"/>
      <c r="B45" s="1"/>
      <c r="C45" s="7"/>
      <c r="D45" s="7"/>
      <c r="E45" s="7"/>
      <c r="F45" s="7"/>
      <c r="G45" s="14"/>
      <c r="H45" s="14"/>
      <c r="I45" s="15"/>
      <c r="J45" s="24"/>
      <c r="K45" s="39" t="str">
        <f t="shared" si="0"/>
        <v/>
      </c>
      <c r="L45" s="40" t="str">
        <f ca="1">IF(C45="","",IF($B45="","",C45+OFFSET('US-MARC'!$A$5,MATCH('AB-EPD'!$B45,'US-MARC'!$A$6:$A42,0),1)-OFFSET('US-MARC'!$A$5,MATCH('AB-EPD'!$D$3,'US-MARC'!$A$6:$A$27,0),1)))</f>
        <v/>
      </c>
      <c r="M45" s="41" t="str">
        <f ca="1">IF(D45="","",IF($B45="","",D45+OFFSET('US-MARC'!$A$5,MATCH('AB-EPD'!$B45,'US-MARC'!$A$6:$A42,0),2)-OFFSET('US-MARC'!$A$5,MATCH('AB-EPD'!$D$3,'US-MARC'!$A$6:$A$27,0),2)))</f>
        <v/>
      </c>
      <c r="N45" s="41" t="str">
        <f ca="1">IF(E45="","",IF($B45="","",E45+OFFSET('US-MARC'!$A$5,MATCH('AB-EPD'!$B45,'US-MARC'!$A$6:$A42,0),3)-OFFSET('US-MARC'!$A$5,MATCH('AB-EPD'!$D$3,'US-MARC'!$A$6:$A$27,0),3)))</f>
        <v/>
      </c>
      <c r="O45" s="41" t="str">
        <f ca="1">IF(F45="","",IF($B45="","",F45+OFFSET('US-MARC'!$A$5,MATCH('AB-EPD'!$B45,'US-MARC'!$A$6:$A42,0),4)-OFFSET('US-MARC'!$A$5,MATCH('AB-EPD'!$D$3,'US-MARC'!$A$6:$A$27,0),4)))</f>
        <v/>
      </c>
      <c r="P45" s="42" t="str">
        <f ca="1">IF(G45="","",IF($B45="","",G45+OFFSET('US-MARC'!$A$5,MATCH('AB-EPD'!$B45,'US-MARC'!$A$6:$A42,0),5)-OFFSET('US-MARC'!$A$5,MATCH('AB-EPD'!$D$3,'US-MARC'!$A$6:$A$27,0),5)))</f>
        <v/>
      </c>
      <c r="Q45" s="42" t="str">
        <f ca="1">IF(H45="","",IF($B45="","",H45+OFFSET('US-MARC'!$A$5,MATCH('AB-EPD'!$B45,'US-MARC'!$A$6:$A42,0),6)-OFFSET('US-MARC'!$A$5,MATCH('AB-EPD'!$D$3,'US-MARC'!$A$6:$A$27,0),6)))</f>
        <v/>
      </c>
      <c r="R45" s="43" t="str">
        <f ca="1">IF(I45="","",IF($B45="","",I45+OFFSET('US-MARC'!$A$5,MATCH('AB-EPD'!$B45,'US-MARC'!$A$6:$A42,0),7)-OFFSET('US-MARC'!$A$5,MATCH('AB-EPD'!$D$3,'US-MARC'!$A$6:$A$27,0),7)))</f>
        <v/>
      </c>
      <c r="S45" s="44" t="str">
        <f ca="1">IF(J45="","",IF($B45="","",J45+OFFSET('US-MARC'!$A$5,MATCH('AB-EPD'!$B45,'US-MARC'!$A$6:$A42,0),8)-OFFSET('US-MARC'!$A$5,MATCH('AB-EPD'!$D$3,'US-MARC'!$A$6:$A$27,0),8)))</f>
        <v/>
      </c>
    </row>
    <row r="46" spans="1:19" x14ac:dyDescent="0.25">
      <c r="A46" s="23"/>
      <c r="B46" s="1"/>
      <c r="C46" s="7"/>
      <c r="D46" s="7"/>
      <c r="E46" s="7"/>
      <c r="F46" s="7"/>
      <c r="G46" s="14"/>
      <c r="H46" s="14"/>
      <c r="I46" s="15"/>
      <c r="J46" s="24"/>
      <c r="K46" s="39" t="str">
        <f t="shared" si="0"/>
        <v/>
      </c>
      <c r="L46" s="40" t="str">
        <f ca="1">IF(C46="","",IF($B46="","",C46+OFFSET('US-MARC'!$A$5,MATCH('AB-EPD'!$B46,'US-MARC'!$A$6:$A43,0),1)-OFFSET('US-MARC'!$A$5,MATCH('AB-EPD'!$D$3,'US-MARC'!$A$6:$A$27,0),1)))</f>
        <v/>
      </c>
      <c r="M46" s="41" t="str">
        <f ca="1">IF(D46="","",IF($B46="","",D46+OFFSET('US-MARC'!$A$5,MATCH('AB-EPD'!$B46,'US-MARC'!$A$6:$A43,0),2)-OFFSET('US-MARC'!$A$5,MATCH('AB-EPD'!$D$3,'US-MARC'!$A$6:$A$27,0),2)))</f>
        <v/>
      </c>
      <c r="N46" s="41" t="str">
        <f ca="1">IF(E46="","",IF($B46="","",E46+OFFSET('US-MARC'!$A$5,MATCH('AB-EPD'!$B46,'US-MARC'!$A$6:$A43,0),3)-OFFSET('US-MARC'!$A$5,MATCH('AB-EPD'!$D$3,'US-MARC'!$A$6:$A$27,0),3)))</f>
        <v/>
      </c>
      <c r="O46" s="41" t="str">
        <f ca="1">IF(F46="","",IF($B46="","",F46+OFFSET('US-MARC'!$A$5,MATCH('AB-EPD'!$B46,'US-MARC'!$A$6:$A43,0),4)-OFFSET('US-MARC'!$A$5,MATCH('AB-EPD'!$D$3,'US-MARC'!$A$6:$A$27,0),4)))</f>
        <v/>
      </c>
      <c r="P46" s="42" t="str">
        <f ca="1">IF(G46="","",IF($B46="","",G46+OFFSET('US-MARC'!$A$5,MATCH('AB-EPD'!$B46,'US-MARC'!$A$6:$A43,0),5)-OFFSET('US-MARC'!$A$5,MATCH('AB-EPD'!$D$3,'US-MARC'!$A$6:$A$27,0),5)))</f>
        <v/>
      </c>
      <c r="Q46" s="42" t="str">
        <f ca="1">IF(H46="","",IF($B46="","",H46+OFFSET('US-MARC'!$A$5,MATCH('AB-EPD'!$B46,'US-MARC'!$A$6:$A43,0),6)-OFFSET('US-MARC'!$A$5,MATCH('AB-EPD'!$D$3,'US-MARC'!$A$6:$A$27,0),6)))</f>
        <v/>
      </c>
      <c r="R46" s="43" t="str">
        <f ca="1">IF(I46="","",IF($B46="","",I46+OFFSET('US-MARC'!$A$5,MATCH('AB-EPD'!$B46,'US-MARC'!$A$6:$A43,0),7)-OFFSET('US-MARC'!$A$5,MATCH('AB-EPD'!$D$3,'US-MARC'!$A$6:$A$27,0),7)))</f>
        <v/>
      </c>
      <c r="S46" s="44" t="str">
        <f ca="1">IF(J46="","",IF($B46="","",J46+OFFSET('US-MARC'!$A$5,MATCH('AB-EPD'!$B46,'US-MARC'!$A$6:$A43,0),8)-OFFSET('US-MARC'!$A$5,MATCH('AB-EPD'!$D$3,'US-MARC'!$A$6:$A$27,0),8)))</f>
        <v/>
      </c>
    </row>
    <row r="47" spans="1:19" x14ac:dyDescent="0.25">
      <c r="A47" s="23"/>
      <c r="B47" s="1"/>
      <c r="C47" s="7"/>
      <c r="D47" s="7"/>
      <c r="E47" s="7"/>
      <c r="F47" s="7"/>
      <c r="G47" s="14"/>
      <c r="H47" s="14"/>
      <c r="I47" s="15"/>
      <c r="J47" s="24"/>
      <c r="K47" s="39" t="str">
        <f t="shared" si="0"/>
        <v/>
      </c>
      <c r="L47" s="40" t="str">
        <f ca="1">IF(C47="","",IF($B47="","",C47+OFFSET('US-MARC'!$A$5,MATCH('AB-EPD'!$B47,'US-MARC'!$A$6:$A44,0),1)-OFFSET('US-MARC'!$A$5,MATCH('AB-EPD'!$D$3,'US-MARC'!$A$6:$A$27,0),1)))</f>
        <v/>
      </c>
      <c r="M47" s="41" t="str">
        <f ca="1">IF(D47="","",IF($B47="","",D47+OFFSET('US-MARC'!$A$5,MATCH('AB-EPD'!$B47,'US-MARC'!$A$6:$A44,0),2)-OFFSET('US-MARC'!$A$5,MATCH('AB-EPD'!$D$3,'US-MARC'!$A$6:$A$27,0),2)))</f>
        <v/>
      </c>
      <c r="N47" s="41" t="str">
        <f ca="1">IF(E47="","",IF($B47="","",E47+OFFSET('US-MARC'!$A$5,MATCH('AB-EPD'!$B47,'US-MARC'!$A$6:$A44,0),3)-OFFSET('US-MARC'!$A$5,MATCH('AB-EPD'!$D$3,'US-MARC'!$A$6:$A$27,0),3)))</f>
        <v/>
      </c>
      <c r="O47" s="41" t="str">
        <f ca="1">IF(F47="","",IF($B47="","",F47+OFFSET('US-MARC'!$A$5,MATCH('AB-EPD'!$B47,'US-MARC'!$A$6:$A44,0),4)-OFFSET('US-MARC'!$A$5,MATCH('AB-EPD'!$D$3,'US-MARC'!$A$6:$A$27,0),4)))</f>
        <v/>
      </c>
      <c r="P47" s="42" t="str">
        <f ca="1">IF(G47="","",IF($B47="","",G47+OFFSET('US-MARC'!$A$5,MATCH('AB-EPD'!$B47,'US-MARC'!$A$6:$A44,0),5)-OFFSET('US-MARC'!$A$5,MATCH('AB-EPD'!$D$3,'US-MARC'!$A$6:$A$27,0),5)))</f>
        <v/>
      </c>
      <c r="Q47" s="42" t="str">
        <f ca="1">IF(H47="","",IF($B47="","",H47+OFFSET('US-MARC'!$A$5,MATCH('AB-EPD'!$B47,'US-MARC'!$A$6:$A44,0),6)-OFFSET('US-MARC'!$A$5,MATCH('AB-EPD'!$D$3,'US-MARC'!$A$6:$A$27,0),6)))</f>
        <v/>
      </c>
      <c r="R47" s="43" t="str">
        <f ca="1">IF(I47="","",IF($B47="","",I47+OFFSET('US-MARC'!$A$5,MATCH('AB-EPD'!$B47,'US-MARC'!$A$6:$A44,0),7)-OFFSET('US-MARC'!$A$5,MATCH('AB-EPD'!$D$3,'US-MARC'!$A$6:$A$27,0),7)))</f>
        <v/>
      </c>
      <c r="S47" s="44" t="str">
        <f ca="1">IF(J47="","",IF($B47="","",J47+OFFSET('US-MARC'!$A$5,MATCH('AB-EPD'!$B47,'US-MARC'!$A$6:$A44,0),8)-OFFSET('US-MARC'!$A$5,MATCH('AB-EPD'!$D$3,'US-MARC'!$A$6:$A$27,0),8)))</f>
        <v/>
      </c>
    </row>
    <row r="48" spans="1:19" x14ac:dyDescent="0.25">
      <c r="A48" s="23"/>
      <c r="B48" s="1"/>
      <c r="C48" s="7"/>
      <c r="D48" s="7"/>
      <c r="E48" s="7"/>
      <c r="F48" s="7"/>
      <c r="G48" s="14"/>
      <c r="H48" s="14"/>
      <c r="I48" s="15"/>
      <c r="J48" s="24"/>
      <c r="K48" s="39" t="str">
        <f t="shared" si="0"/>
        <v/>
      </c>
      <c r="L48" s="40" t="str">
        <f ca="1">IF(C48="","",IF($B48="","",C48+OFFSET('US-MARC'!$A$5,MATCH('AB-EPD'!$B48,'US-MARC'!$A$6:$A45,0),1)-OFFSET('US-MARC'!$A$5,MATCH('AB-EPD'!$D$3,'US-MARC'!$A$6:$A$27,0),1)))</f>
        <v/>
      </c>
      <c r="M48" s="41" t="str">
        <f ca="1">IF(D48="","",IF($B48="","",D48+OFFSET('US-MARC'!$A$5,MATCH('AB-EPD'!$B48,'US-MARC'!$A$6:$A45,0),2)-OFFSET('US-MARC'!$A$5,MATCH('AB-EPD'!$D$3,'US-MARC'!$A$6:$A$27,0),2)))</f>
        <v/>
      </c>
      <c r="N48" s="41" t="str">
        <f ca="1">IF(E48="","",IF($B48="","",E48+OFFSET('US-MARC'!$A$5,MATCH('AB-EPD'!$B48,'US-MARC'!$A$6:$A45,0),3)-OFFSET('US-MARC'!$A$5,MATCH('AB-EPD'!$D$3,'US-MARC'!$A$6:$A$27,0),3)))</f>
        <v/>
      </c>
      <c r="O48" s="41" t="str">
        <f ca="1">IF(F48="","",IF($B48="","",F48+OFFSET('US-MARC'!$A$5,MATCH('AB-EPD'!$B48,'US-MARC'!$A$6:$A45,0),4)-OFFSET('US-MARC'!$A$5,MATCH('AB-EPD'!$D$3,'US-MARC'!$A$6:$A$27,0),4)))</f>
        <v/>
      </c>
      <c r="P48" s="42" t="str">
        <f ca="1">IF(G48="","",IF($B48="","",G48+OFFSET('US-MARC'!$A$5,MATCH('AB-EPD'!$B48,'US-MARC'!$A$6:$A45,0),5)-OFFSET('US-MARC'!$A$5,MATCH('AB-EPD'!$D$3,'US-MARC'!$A$6:$A$27,0),5)))</f>
        <v/>
      </c>
      <c r="Q48" s="42" t="str">
        <f ca="1">IF(H48="","",IF($B48="","",H48+OFFSET('US-MARC'!$A$5,MATCH('AB-EPD'!$B48,'US-MARC'!$A$6:$A45,0),6)-OFFSET('US-MARC'!$A$5,MATCH('AB-EPD'!$D$3,'US-MARC'!$A$6:$A$27,0),6)))</f>
        <v/>
      </c>
      <c r="R48" s="43" t="str">
        <f ca="1">IF(I48="","",IF($B48="","",I48+OFFSET('US-MARC'!$A$5,MATCH('AB-EPD'!$B48,'US-MARC'!$A$6:$A45,0),7)-OFFSET('US-MARC'!$A$5,MATCH('AB-EPD'!$D$3,'US-MARC'!$A$6:$A$27,0),7)))</f>
        <v/>
      </c>
      <c r="S48" s="44" t="str">
        <f ca="1">IF(J48="","",IF($B48="","",J48+OFFSET('US-MARC'!$A$5,MATCH('AB-EPD'!$B48,'US-MARC'!$A$6:$A45,0),8)-OFFSET('US-MARC'!$A$5,MATCH('AB-EPD'!$D$3,'US-MARC'!$A$6:$A$27,0),8)))</f>
        <v/>
      </c>
    </row>
    <row r="49" spans="1:19" ht="15.75" thickBot="1" x14ac:dyDescent="0.3">
      <c r="A49" s="25"/>
      <c r="B49" s="26"/>
      <c r="C49" s="27"/>
      <c r="D49" s="27"/>
      <c r="E49" s="27"/>
      <c r="F49" s="27"/>
      <c r="G49" s="28"/>
      <c r="H49" s="28"/>
      <c r="I49" s="29"/>
      <c r="J49" s="30"/>
      <c r="K49" s="45" t="str">
        <f t="shared" si="0"/>
        <v/>
      </c>
      <c r="L49" s="46" t="str">
        <f ca="1">IF(C49="","",IF($B49="","",C49+OFFSET('US-MARC'!$A$5,MATCH('AB-EPD'!$B49,'US-MARC'!$A$6:$A46,0),1)-OFFSET('US-MARC'!$A$5,MATCH('AB-EPD'!$D$3,'US-MARC'!$A$6:$A$27,0),1)))</f>
        <v/>
      </c>
      <c r="M49" s="47" t="str">
        <f ca="1">IF(D49="","",IF($B49="","",D49+OFFSET('US-MARC'!$A$5,MATCH('AB-EPD'!$B49,'US-MARC'!$A$6:$A46,0),2)-OFFSET('US-MARC'!$A$5,MATCH('AB-EPD'!$D$3,'US-MARC'!$A$6:$A$27,0),2)))</f>
        <v/>
      </c>
      <c r="N49" s="47" t="str">
        <f ca="1">IF(E49="","",IF($B49="","",E49+OFFSET('US-MARC'!$A$5,MATCH('AB-EPD'!$B49,'US-MARC'!$A$6:$A46,0),3)-OFFSET('US-MARC'!$A$5,MATCH('AB-EPD'!$D$3,'US-MARC'!$A$6:$A$27,0),3)))</f>
        <v/>
      </c>
      <c r="O49" s="47" t="str">
        <f ca="1">IF(F49="","",IF($B49="","",F49+OFFSET('US-MARC'!$A$5,MATCH('AB-EPD'!$B49,'US-MARC'!$A$6:$A46,0),4)-OFFSET('US-MARC'!$A$5,MATCH('AB-EPD'!$D$3,'US-MARC'!$A$6:$A$27,0),4)))</f>
        <v/>
      </c>
      <c r="P49" s="48" t="str">
        <f ca="1">IF(G49="","",IF($B49="","",G49+OFFSET('US-MARC'!$A$5,MATCH('AB-EPD'!$B49,'US-MARC'!$A$6:$A46,0),5)-OFFSET('US-MARC'!$A$5,MATCH('AB-EPD'!$D$3,'US-MARC'!$A$6:$A$27,0),5)))</f>
        <v/>
      </c>
      <c r="Q49" s="48" t="str">
        <f ca="1">IF(H49="","",IF($B49="","",H49+OFFSET('US-MARC'!$A$5,MATCH('AB-EPD'!$B49,'US-MARC'!$A$6:$A46,0),6)-OFFSET('US-MARC'!$A$5,MATCH('AB-EPD'!$D$3,'US-MARC'!$A$6:$A$27,0),6)))</f>
        <v/>
      </c>
      <c r="R49" s="49" t="str">
        <f ca="1">IF(I49="","",IF($B49="","",I49+OFFSET('US-MARC'!$A$5,MATCH('AB-EPD'!$B49,'US-MARC'!$A$6:$A46,0),7)-OFFSET('US-MARC'!$A$5,MATCH('AB-EPD'!$D$3,'US-MARC'!$A$6:$A$27,0),7)))</f>
        <v/>
      </c>
      <c r="S49" s="50" t="str">
        <f ca="1">IF(J49="","",IF($B49="","",J49+OFFSET('US-MARC'!$A$5,MATCH('AB-EPD'!$B49,'US-MARC'!$A$6:$A46,0),8)-OFFSET('US-MARC'!$A$5,MATCH('AB-EPD'!$D$3,'US-MARC'!$A$6:$A$27,0),8)))</f>
        <v/>
      </c>
    </row>
  </sheetData>
  <mergeCells count="6">
    <mergeCell ref="A3:C3"/>
    <mergeCell ref="D3:E3"/>
    <mergeCell ref="K4:S4"/>
    <mergeCell ref="D4:J4"/>
    <mergeCell ref="P1:S1"/>
    <mergeCell ref="A2:I2"/>
  </mergeCells>
  <pageMargins left="0.25" right="0.25" top="0.75" bottom="0.75" header="0.3" footer="0.3"/>
  <pageSetup scale="70" orientation="landscape" r:id="rId1"/>
  <headerFooter scaleWithDoc="0"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'US-MARC'!$A$6:$A$27</xm:f>
          </x14:formula1>
          <xm:sqref>D3:E3 B6:B49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7"/>
  <sheetViews>
    <sheetView topLeftCell="A10" workbookViewId="0">
      <selection activeCell="B9" sqref="B9"/>
    </sheetView>
  </sheetViews>
  <sheetFormatPr defaultRowHeight="15" x14ac:dyDescent="0.25"/>
  <cols>
    <col min="1" max="1" width="17.85546875" customWidth="1"/>
  </cols>
  <sheetData>
    <row r="1" spans="1:9" x14ac:dyDescent="0.25">
      <c r="A1" t="s">
        <v>167</v>
      </c>
      <c r="B1" s="16">
        <v>44197</v>
      </c>
      <c r="D1" t="s">
        <v>171</v>
      </c>
    </row>
    <row r="2" spans="1:9" x14ac:dyDescent="0.25">
      <c r="A2" t="s">
        <v>168</v>
      </c>
      <c r="B2" t="s">
        <v>169</v>
      </c>
    </row>
    <row r="4" spans="1:9" x14ac:dyDescent="0.25">
      <c r="A4" s="32" t="s">
        <v>170</v>
      </c>
      <c r="B4" s="32"/>
      <c r="C4" s="32"/>
      <c r="D4" s="32"/>
      <c r="E4" s="32"/>
      <c r="F4" s="32"/>
      <c r="G4" s="32"/>
      <c r="H4" s="32"/>
      <c r="I4" s="32"/>
    </row>
    <row r="5" spans="1:9" x14ac:dyDescent="0.25">
      <c r="A5" t="s">
        <v>18</v>
      </c>
      <c r="B5" t="s">
        <v>7</v>
      </c>
      <c r="C5" t="s">
        <v>128</v>
      </c>
      <c r="D5" t="s">
        <v>142</v>
      </c>
      <c r="E5" t="s">
        <v>141</v>
      </c>
      <c r="F5" t="s">
        <v>148</v>
      </c>
      <c r="G5" t="s">
        <v>154</v>
      </c>
      <c r="H5" t="s">
        <v>149</v>
      </c>
      <c r="I5" t="s">
        <v>150</v>
      </c>
    </row>
    <row r="6" spans="1:9" x14ac:dyDescent="0.25">
      <c r="A6" t="s">
        <v>26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</row>
    <row r="7" spans="1:9" x14ac:dyDescent="0.25">
      <c r="A7" t="s">
        <v>145</v>
      </c>
      <c r="B7">
        <v>0.9</v>
      </c>
      <c r="C7">
        <v>-16.600000000000001</v>
      </c>
      <c r="D7">
        <v>-41.3</v>
      </c>
      <c r="E7">
        <v>-11.1</v>
      </c>
      <c r="F7">
        <v>-0.35</v>
      </c>
      <c r="G7">
        <v>0.06</v>
      </c>
      <c r="H7">
        <v>-7.5999999999999998E-2</v>
      </c>
      <c r="I7">
        <v>-69.7</v>
      </c>
    </row>
    <row r="8" spans="1:9" x14ac:dyDescent="0.25">
      <c r="A8" t="s">
        <v>28</v>
      </c>
      <c r="B8">
        <v>2.2999999999999998</v>
      </c>
      <c r="C8">
        <v>-21.3</v>
      </c>
      <c r="D8">
        <v>-28.9</v>
      </c>
      <c r="E8">
        <v>1.6</v>
      </c>
      <c r="F8">
        <v>-0.11</v>
      </c>
      <c r="G8">
        <v>0.28999999999999998</v>
      </c>
      <c r="H8">
        <v>-3.5000000000000003E-2</v>
      </c>
      <c r="I8">
        <v>-7.2</v>
      </c>
    </row>
    <row r="9" spans="1:9" x14ac:dyDescent="0.25">
      <c r="A9" t="s">
        <v>89</v>
      </c>
      <c r="B9">
        <v>3.5</v>
      </c>
      <c r="C9">
        <v>-23.1</v>
      </c>
      <c r="D9">
        <v>-37.6</v>
      </c>
      <c r="E9">
        <v>-4.9000000000000004</v>
      </c>
      <c r="F9">
        <v>-0.15</v>
      </c>
      <c r="G9">
        <v>0.32</v>
      </c>
      <c r="H9">
        <v>-3.9E-2</v>
      </c>
      <c r="I9">
        <v>-3</v>
      </c>
    </row>
    <row r="10" spans="1:9" x14ac:dyDescent="0.25">
      <c r="A10" t="s">
        <v>146</v>
      </c>
      <c r="B10">
        <v>3.1</v>
      </c>
      <c r="C10">
        <v>-30.9</v>
      </c>
      <c r="D10">
        <v>-57.9</v>
      </c>
      <c r="E10">
        <v>2.6</v>
      </c>
      <c r="F10">
        <v>-0.37</v>
      </c>
      <c r="G10">
        <v>0.39</v>
      </c>
      <c r="H10">
        <v>-4.2000000000000003E-2</v>
      </c>
      <c r="I10">
        <v>2.2000000000000002</v>
      </c>
    </row>
    <row r="11" spans="1:9" x14ac:dyDescent="0.25">
      <c r="A11" t="s">
        <v>36</v>
      </c>
      <c r="B11">
        <v>9.4</v>
      </c>
      <c r="C11">
        <v>55.8</v>
      </c>
      <c r="D11">
        <v>19.899999999999999</v>
      </c>
      <c r="E11">
        <v>13.6</v>
      </c>
      <c r="F11">
        <v>-0.69</v>
      </c>
      <c r="G11">
        <v>0.11</v>
      </c>
      <c r="H11">
        <v>-0.154</v>
      </c>
      <c r="I11">
        <v>-33.9</v>
      </c>
    </row>
    <row r="12" spans="1:9" x14ac:dyDescent="0.25">
      <c r="A12" t="s">
        <v>85</v>
      </c>
      <c r="B12">
        <v>4.9000000000000004</v>
      </c>
      <c r="C12">
        <v>39.700000000000003</v>
      </c>
      <c r="D12">
        <v>35.1</v>
      </c>
      <c r="E12">
        <v>17.5</v>
      </c>
      <c r="F12">
        <v>-0.47</v>
      </c>
      <c r="G12">
        <v>0.21</v>
      </c>
      <c r="H12">
        <v>-7.3999999999999996E-2</v>
      </c>
      <c r="I12">
        <v>-2.1</v>
      </c>
    </row>
    <row r="13" spans="1:9" x14ac:dyDescent="0.25">
      <c r="A13" t="s">
        <v>40</v>
      </c>
      <c r="B13">
        <v>2.1</v>
      </c>
      <c r="C13">
        <v>-14.2</v>
      </c>
      <c r="D13">
        <v>-40.6</v>
      </c>
      <c r="E13">
        <v>-1.2</v>
      </c>
      <c r="F13">
        <v>-0.63</v>
      </c>
      <c r="G13">
        <v>1.17</v>
      </c>
      <c r="H13">
        <v>-0.11700000000000001</v>
      </c>
      <c r="I13">
        <v>-39.9</v>
      </c>
    </row>
    <row r="14" spans="1:9" x14ac:dyDescent="0.25">
      <c r="A14" t="s">
        <v>43</v>
      </c>
      <c r="B14">
        <v>6</v>
      </c>
      <c r="C14">
        <v>28.5</v>
      </c>
      <c r="D14">
        <v>20.3</v>
      </c>
      <c r="E14">
        <v>8.4</v>
      </c>
      <c r="F14">
        <v>-0.33</v>
      </c>
      <c r="G14">
        <v>0.8</v>
      </c>
      <c r="H14">
        <v>-0.19800000000000001</v>
      </c>
      <c r="I14">
        <v>6.6</v>
      </c>
    </row>
    <row r="15" spans="1:9" x14ac:dyDescent="0.25">
      <c r="A15" t="s">
        <v>45</v>
      </c>
      <c r="B15">
        <v>2.4</v>
      </c>
      <c r="C15">
        <v>-23.6</v>
      </c>
      <c r="D15">
        <v>-42.9</v>
      </c>
      <c r="E15">
        <v>4.3</v>
      </c>
      <c r="F15">
        <v>-0.4</v>
      </c>
      <c r="G15">
        <v>0.53</v>
      </c>
      <c r="H15">
        <v>-0.122</v>
      </c>
      <c r="I15">
        <v>-26.1</v>
      </c>
    </row>
    <row r="16" spans="1:9" x14ac:dyDescent="0.25">
      <c r="A16" t="s">
        <v>55</v>
      </c>
      <c r="B16">
        <v>3.2</v>
      </c>
      <c r="C16">
        <v>-9.6999999999999993</v>
      </c>
      <c r="D16">
        <v>-17.2</v>
      </c>
      <c r="E16">
        <v>7.1</v>
      </c>
      <c r="F16">
        <v>-0.56000000000000005</v>
      </c>
      <c r="G16">
        <v>0.77</v>
      </c>
      <c r="H16">
        <v>-0.112</v>
      </c>
      <c r="I16">
        <v>-12.3</v>
      </c>
    </row>
    <row r="17" spans="1:9" x14ac:dyDescent="0.25">
      <c r="A17" t="s">
        <v>178</v>
      </c>
      <c r="B17">
        <v>3.2</v>
      </c>
      <c r="C17">
        <v>-9.6999999999999993</v>
      </c>
      <c r="D17">
        <v>-17.2</v>
      </c>
      <c r="E17">
        <v>7.1</v>
      </c>
      <c r="F17">
        <v>-0.56000000000000005</v>
      </c>
      <c r="G17">
        <v>0.77</v>
      </c>
      <c r="H17">
        <v>-0.112</v>
      </c>
      <c r="I17">
        <v>-12.3</v>
      </c>
    </row>
    <row r="18" spans="1:9" x14ac:dyDescent="0.25">
      <c r="A18" t="s">
        <v>67</v>
      </c>
      <c r="B18">
        <v>1.7</v>
      </c>
      <c r="C18">
        <v>-10.9</v>
      </c>
      <c r="D18">
        <v>-35.4</v>
      </c>
      <c r="E18">
        <v>-4.8</v>
      </c>
      <c r="F18">
        <v>-0.39</v>
      </c>
      <c r="G18">
        <v>0.61</v>
      </c>
      <c r="H18">
        <v>-8.2000000000000003E-2</v>
      </c>
      <c r="I18">
        <v>-4.5</v>
      </c>
    </row>
    <row r="19" spans="1:9" x14ac:dyDescent="0.25">
      <c r="A19" t="s">
        <v>177</v>
      </c>
      <c r="B19">
        <v>1.7</v>
      </c>
      <c r="C19">
        <v>-10.9</v>
      </c>
      <c r="D19">
        <v>-35.4</v>
      </c>
      <c r="E19">
        <v>-4.8</v>
      </c>
      <c r="F19">
        <v>-0.39</v>
      </c>
      <c r="G19">
        <v>0.61</v>
      </c>
      <c r="H19">
        <v>-8.2000000000000003E-2</v>
      </c>
      <c r="I19">
        <v>-4.5</v>
      </c>
    </row>
    <row r="20" spans="1:9" x14ac:dyDescent="0.25">
      <c r="A20" t="s">
        <v>147</v>
      </c>
      <c r="B20">
        <v>1.8</v>
      </c>
      <c r="C20">
        <v>-28.5</v>
      </c>
      <c r="D20">
        <v>-57.9</v>
      </c>
      <c r="E20">
        <v>-7.6</v>
      </c>
      <c r="F20">
        <v>-0.53</v>
      </c>
      <c r="G20">
        <v>1.06</v>
      </c>
      <c r="H20">
        <v>-0.16900000000000001</v>
      </c>
      <c r="I20">
        <v>-26.5</v>
      </c>
    </row>
    <row r="21" spans="1:9" x14ac:dyDescent="0.25">
      <c r="A21" t="s">
        <v>179</v>
      </c>
      <c r="B21">
        <v>1.8</v>
      </c>
      <c r="C21">
        <v>-28.5</v>
      </c>
      <c r="D21">
        <v>-57.9</v>
      </c>
      <c r="E21">
        <v>-7.6</v>
      </c>
      <c r="F21">
        <v>-0.53</v>
      </c>
      <c r="G21">
        <v>1.06</v>
      </c>
      <c r="H21">
        <v>-0.16900000000000001</v>
      </c>
      <c r="I21">
        <v>-26.5</v>
      </c>
    </row>
    <row r="22" spans="1:9" x14ac:dyDescent="0.25">
      <c r="A22" t="s">
        <v>83</v>
      </c>
      <c r="B22">
        <v>2.1</v>
      </c>
      <c r="C22">
        <v>-17.7</v>
      </c>
      <c r="D22">
        <v>-31.5</v>
      </c>
      <c r="E22">
        <v>8.3000000000000007</v>
      </c>
      <c r="F22">
        <v>-0.78</v>
      </c>
      <c r="G22">
        <v>0.53</v>
      </c>
      <c r="H22">
        <v>-6.3E-2</v>
      </c>
      <c r="I22">
        <v>0.5</v>
      </c>
    </row>
    <row r="23" spans="1:9" x14ac:dyDescent="0.25">
      <c r="A23" t="s">
        <v>91</v>
      </c>
      <c r="B23">
        <v>1.7</v>
      </c>
      <c r="C23">
        <v>-16.2</v>
      </c>
      <c r="D23">
        <v>-25.5</v>
      </c>
      <c r="E23">
        <v>-2.8</v>
      </c>
      <c r="F23">
        <v>-0.19</v>
      </c>
      <c r="G23">
        <v>0.5</v>
      </c>
      <c r="H23">
        <v>-6.6000000000000003E-2</v>
      </c>
      <c r="I23">
        <v>-4.5</v>
      </c>
    </row>
    <row r="24" spans="1:9" x14ac:dyDescent="0.25">
      <c r="A24" t="s">
        <v>180</v>
      </c>
      <c r="B24">
        <v>1.7</v>
      </c>
      <c r="C24">
        <v>-16.2</v>
      </c>
      <c r="D24">
        <v>-25.5</v>
      </c>
      <c r="E24">
        <v>-2.8</v>
      </c>
      <c r="F24">
        <v>-0.19</v>
      </c>
      <c r="G24">
        <v>0.5</v>
      </c>
      <c r="H24">
        <v>-6.6000000000000003E-2</v>
      </c>
      <c r="I24">
        <v>-4.5</v>
      </c>
    </row>
    <row r="25" spans="1:9" x14ac:dyDescent="0.25">
      <c r="A25" t="s">
        <v>30</v>
      </c>
      <c r="B25">
        <v>3.8</v>
      </c>
      <c r="C25">
        <v>24.1</v>
      </c>
      <c r="D25">
        <v>2.5</v>
      </c>
      <c r="E25">
        <v>4.2</v>
      </c>
    </row>
    <row r="26" spans="1:9" x14ac:dyDescent="0.25">
      <c r="A26" t="s">
        <v>38</v>
      </c>
      <c r="B26">
        <v>2.8</v>
      </c>
      <c r="C26">
        <v>16.5</v>
      </c>
      <c r="D26">
        <v>10.199999999999999</v>
      </c>
      <c r="E26">
        <v>14.1</v>
      </c>
    </row>
    <row r="27" spans="1:9" x14ac:dyDescent="0.25">
      <c r="A27" t="s">
        <v>95</v>
      </c>
      <c r="B27">
        <v>2.2000000000000002</v>
      </c>
      <c r="C27">
        <v>26.9</v>
      </c>
      <c r="D27">
        <v>-8.1</v>
      </c>
      <c r="E27">
        <v>11.1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</sheetData>
  <mergeCells count="1">
    <mergeCell ref="A4:I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CBBAE305353E41B326CD415A8B3864" ma:contentTypeVersion="9" ma:contentTypeDescription="Create a new document." ma:contentTypeScope="" ma:versionID="6830c3dbd4d7a99d01ecdd4462366c3d">
  <xsd:schema xmlns:xsd="http://www.w3.org/2001/XMLSchema" xmlns:xs="http://www.w3.org/2001/XMLSchema" xmlns:p="http://schemas.microsoft.com/office/2006/metadata/properties" xmlns:ns3="8faf6562-0c9d-4e69-a86c-1bad56c3d7d6" xmlns:ns4="717f39a4-dec1-4f9e-bd50-f336bd3985cd" targetNamespace="http://schemas.microsoft.com/office/2006/metadata/properties" ma:root="true" ma:fieldsID="90b4cf97f0f66b5807027456e0999dc9" ns3:_="" ns4:_="">
    <xsd:import namespace="8faf6562-0c9d-4e69-a86c-1bad56c3d7d6"/>
    <xsd:import namespace="717f39a4-dec1-4f9e-bd50-f336bd3985c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f6562-0c9d-4e69-a86c-1bad56c3d7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f39a4-dec1-4f9e-bd50-f336bd3985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0A120B-8739-4E1A-8B28-0D5796B35CAD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717f39a4-dec1-4f9e-bd50-f336bd3985cd"/>
    <ds:schemaRef ds:uri="8faf6562-0c9d-4e69-a86c-1bad56c3d7d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2FC5AB1-2D17-493C-AF74-5F8B945AAC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af6562-0c9d-4e69-a86c-1bad56c3d7d6"/>
    <ds:schemaRef ds:uri="717f39a4-dec1-4f9e-bd50-f336bd3985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D97E10-3BC4-46E8-8926-17C7E5B2D2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Inventory</vt:lpstr>
      <vt:lpstr>Menu</vt:lpstr>
      <vt:lpstr>AB-EPD</vt:lpstr>
      <vt:lpstr>US-MARC</vt:lpstr>
      <vt:lpstr>Inventory!Print_Area</vt:lpstr>
    </vt:vector>
  </TitlesOfParts>
  <Company>DASNR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Crystal</cp:lastModifiedBy>
  <cp:lastPrinted>2021-06-17T14:26:20Z</cp:lastPrinted>
  <dcterms:created xsi:type="dcterms:W3CDTF">2021-03-22T19:10:22Z</dcterms:created>
  <dcterms:modified xsi:type="dcterms:W3CDTF">2021-06-17T14:27:15Z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0x01010084CBBAE305353E41B326CD415A8B3864</vt:lpwstr>
  </property>
</Properties>
</file>