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50" windowWidth="9375" windowHeight="4965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<sst xmlns="http://schemas.openxmlformats.org/spreadsheetml/2006/main" count="55" uniqueCount="53">
  <si>
    <t>RANCH WEANING WEIGHT, LBS</t>
  </si>
  <si>
    <t>DAYS OF PRECONDITIONING</t>
  </si>
  <si>
    <t>INPUTS</t>
  </si>
  <si>
    <t xml:space="preserve">   NET CALF VALUE</t>
  </si>
  <si>
    <t>CATTLE INTEREST RATE %</t>
  </si>
  <si>
    <t xml:space="preserve">ANTIBIOTICS, MEDICINES </t>
  </si>
  <si>
    <t>DEATH LOSS %</t>
  </si>
  <si>
    <t>HAY COST ($) PER TON</t>
  </si>
  <si>
    <t xml:space="preserve">  LBS PER HEAD PER DAY</t>
  </si>
  <si>
    <t xml:space="preserve">  DAYS THAT HAY IS FED</t>
  </si>
  <si>
    <t xml:space="preserve">  TOTAL HAY COST / HEAD</t>
  </si>
  <si>
    <t>PRECOND FEED ($) / TON</t>
  </si>
  <si>
    <t xml:space="preserve">  PRECOND FEED LB/HD/DAY</t>
  </si>
  <si>
    <t xml:space="preserve">  PRECOND FEED COST/HEAD</t>
  </si>
  <si>
    <t>PASTURE COST ($)/HEAD</t>
  </si>
  <si>
    <t>---------------</t>
  </si>
  <si>
    <t>OPERATING INTEREST RATE %</t>
  </si>
  <si>
    <t>TOTAL</t>
  </si>
  <si>
    <t>ANALYSIS OF PRECONDITIONING PROGRAM</t>
  </si>
  <si>
    <t>VALUE OF ADDED GAIN ($) / CWT</t>
  </si>
  <si>
    <t xml:space="preserve">           TOTAL COST</t>
  </si>
  <si>
    <t>COSTS EXPRESSED AS $ PER HEAD</t>
  </si>
  <si>
    <t xml:space="preserve">VACCINES </t>
  </si>
  <si>
    <t>INTERNAL PARASITES</t>
  </si>
  <si>
    <t>EXTERNAL PARASITES</t>
  </si>
  <si>
    <t>EQUIPMENT</t>
  </si>
  <si>
    <t>LABOR</t>
  </si>
  <si>
    <t>MARKETING COSTS</t>
  </si>
  <si>
    <t>COSTS EXPRESSED AS PERCENTAGE</t>
  </si>
  <si>
    <t>FEED AND PASTURE COSTS</t>
  </si>
  <si>
    <t>OTHER COSTS</t>
  </si>
  <si>
    <t>EXTRA FREIGHT DUE TO PRECON</t>
  </si>
  <si>
    <t xml:space="preserve">  NO. DAYS PRECON FED</t>
  </si>
  <si>
    <t>EXPECTED RATE OF GAIN (3 RATES)</t>
  </si>
  <si>
    <t>LOW</t>
  </si>
  <si>
    <t>EXPECTED</t>
  </si>
  <si>
    <t>OPTIMISTIC</t>
  </si>
  <si>
    <t>OKLAHOMA STATE UNIVERSITY PRECONDITIONING VALUE CALCULATOR</t>
  </si>
  <si>
    <t>WEIGHT AT END OF PERIOD</t>
  </si>
  <si>
    <t>NET SALE WEIGHT</t>
  </si>
  <si>
    <t>SALE PRICE</t>
  </si>
  <si>
    <t>TOTAL DOLLARS BASED ON EXPECTED PRICE</t>
  </si>
  <si>
    <t>TOTAL DOLLARS INVESTED IN CALF</t>
  </si>
  <si>
    <t>REQUIRED PRICE TO BREAK EVEN</t>
  </si>
  <si>
    <t>PROFIT OR LOSS DUE TO PROGRAM</t>
  </si>
  <si>
    <t>EXPECTED SELLING PRICE ($)/CWT</t>
  </si>
  <si>
    <t>This program developed by David Lalman and Donald Gill.   Cooperative Extension Service Oklahoma State University.</t>
  </si>
  <si>
    <t>SALE SHRINK (%) IF REQUIRED (+ or -)</t>
  </si>
  <si>
    <t>Copyright 2001 Oklahoma Board of Regents for A&amp;M Colleges.   All rights reserved.  Revised 04/24/01</t>
  </si>
  <si>
    <t xml:space="preserve">  SHRINK TO PAY WEIGHT, %</t>
  </si>
  <si>
    <t xml:space="preserve">  WEANING PAY WEIGHT, LBS</t>
  </si>
  <si>
    <t xml:space="preserve">  EST SALE PRICE AT WEANING</t>
  </si>
  <si>
    <t xml:space="preserve">                      (LIST ONLY THOSE COSTS THAT WILL OCCUR AS A RESULT OF PRECONDITIONING.)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</si>
</sst>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 horizontal="left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0" borderId="1" xfId="0" applyBorder="1" applyAlignment="1" quotePrefix="1">
      <alignment horizontal="left"/>
    </xf>
    <xf numFmtId="164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164" fontId="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0" fontId="4" fillId="0" borderId="0" xfId="0" applyNumberFormat="1" applyFont="1" applyBorder="1" applyAlignment="1" applyProtection="1">
      <alignment/>
      <protection locked="0"/>
    </xf>
    <xf numFmtId="1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 applyProtection="1">
      <alignment/>
      <protection locked="0"/>
    </xf>
    <xf numFmtId="0" fontId="5" fillId="0" borderId="2" xfId="0" applyFont="1" applyBorder="1" applyAlignment="1">
      <alignment horizontal="right"/>
    </xf>
    <xf numFmtId="0" fontId="3" fillId="0" borderId="0" xfId="0" applyFont="1" applyAlignment="1" quotePrefix="1">
      <alignment horizontal="left"/>
    </xf>
    <xf numFmtId="4" fontId="2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E4" sqref="E4"/>
    </sheetView>
  </sheetViews>
  <sheetFormatPr defaultColWidth="9.140625" defaultRowHeight="12.75"/>
  <cols>
    <col min="1" max="1" width="34.8515625" style="0" customWidth="1"/>
    <col min="3" max="3" width="10.421875" style="0" customWidth="1"/>
    <col min="4" max="4" width="10.7109375" style="0" customWidth="1"/>
    <col min="5" max="5" width="11.140625" style="0" customWidth="1"/>
  </cols>
  <sheetData>
    <row r="1" spans="1:9" ht="15">
      <c r="A1" s="24" t="s">
        <v>37</v>
      </c>
      <c r="B1" s="24"/>
      <c r="C1" s="24"/>
      <c r="D1" s="24"/>
      <c r="E1" s="24"/>
      <c r="F1" s="24"/>
      <c r="G1" s="2"/>
      <c r="H1" s="2"/>
      <c r="I1" s="2"/>
    </row>
    <row r="2" ht="12.75">
      <c r="A2" s="27" t="s">
        <v>52</v>
      </c>
    </row>
    <row r="3" ht="12.75">
      <c r="A3" s="3"/>
    </row>
    <row r="4" ht="12.75">
      <c r="B4" t="s">
        <v>2</v>
      </c>
    </row>
    <row r="5" spans="1:2" ht="12.75">
      <c r="A5" s="4" t="s">
        <v>0</v>
      </c>
      <c r="B5" s="21">
        <v>500</v>
      </c>
    </row>
    <row r="6" spans="1:2" ht="12.75">
      <c r="A6" s="4" t="s">
        <v>49</v>
      </c>
      <c r="B6" s="20">
        <v>0.03</v>
      </c>
    </row>
    <row r="7" spans="1:2" ht="12.75">
      <c r="A7" s="4" t="s">
        <v>50</v>
      </c>
      <c r="B7" s="28">
        <f>(B5*(1-B6))</f>
        <v>485</v>
      </c>
    </row>
    <row r="8" spans="1:5" ht="12.75">
      <c r="A8" s="4" t="s">
        <v>51</v>
      </c>
      <c r="B8" s="18">
        <v>95</v>
      </c>
      <c r="C8" s="17" t="s">
        <v>3</v>
      </c>
      <c r="D8" s="2"/>
      <c r="E8" s="16">
        <f>B7*(B8/100)</f>
        <v>460.75</v>
      </c>
    </row>
    <row r="9" spans="1:2" ht="13.5" thickBot="1">
      <c r="A9" s="6" t="s">
        <v>1</v>
      </c>
      <c r="B9" s="25">
        <v>45</v>
      </c>
    </row>
    <row r="10" spans="1:7" ht="12.75">
      <c r="A10" s="13"/>
      <c r="B10" s="13"/>
      <c r="C10" s="13"/>
      <c r="D10" s="13"/>
      <c r="E10" s="13"/>
      <c r="F10" s="13"/>
      <c r="G10" s="13"/>
    </row>
    <row r="11" spans="2:3" ht="12.75">
      <c r="B11" s="9" t="s">
        <v>2</v>
      </c>
      <c r="C11" s="8" t="s">
        <v>20</v>
      </c>
    </row>
    <row r="12" spans="1:3" ht="12.75">
      <c r="A12" s="2" t="s">
        <v>28</v>
      </c>
      <c r="B12" s="9"/>
      <c r="C12" s="8"/>
    </row>
    <row r="13" spans="1:3" ht="12.75">
      <c r="A13" s="4" t="s">
        <v>4</v>
      </c>
      <c r="B13" s="20">
        <v>0.095</v>
      </c>
      <c r="C13" s="5">
        <f>(E8*B13)*(B9/360)</f>
        <v>5.47140625</v>
      </c>
    </row>
    <row r="14" spans="1:3" ht="12.75">
      <c r="A14" t="s">
        <v>6</v>
      </c>
      <c r="B14" s="20">
        <v>0.005</v>
      </c>
      <c r="C14" s="5">
        <f>(E8+C20+C19+C18+C17+C13)*B14</f>
        <v>2.38360703125</v>
      </c>
    </row>
    <row r="15" spans="1:3" ht="12.75">
      <c r="A15" s="10" t="s">
        <v>16</v>
      </c>
      <c r="B15" s="22">
        <v>0.095</v>
      </c>
      <c r="C15" s="11">
        <f>((SUM(C13:C35)-C15)*B15)*(B9/360)</f>
        <v>0.7885595327148437</v>
      </c>
    </row>
    <row r="16" spans="1:3" ht="12.75">
      <c r="A16" s="12" t="s">
        <v>21</v>
      </c>
      <c r="B16" s="22"/>
      <c r="C16" s="11"/>
    </row>
    <row r="17" spans="1:3" ht="12.75">
      <c r="A17" s="4" t="s">
        <v>22</v>
      </c>
      <c r="B17" s="18">
        <v>3.5</v>
      </c>
      <c r="C17" s="5">
        <f aca="true" t="shared" si="0" ref="C17:C25">B17</f>
        <v>3.5</v>
      </c>
    </row>
    <row r="18" spans="1:3" ht="12.75">
      <c r="A18" s="4" t="s">
        <v>5</v>
      </c>
      <c r="B18" s="18">
        <v>2</v>
      </c>
      <c r="C18" s="5">
        <f t="shared" si="0"/>
        <v>2</v>
      </c>
    </row>
    <row r="19" spans="1:3" ht="12.75">
      <c r="A19" s="4" t="s">
        <v>23</v>
      </c>
      <c r="B19" s="18">
        <v>4</v>
      </c>
      <c r="C19" s="5">
        <f t="shared" si="0"/>
        <v>4</v>
      </c>
    </row>
    <row r="20" spans="1:3" ht="12.75">
      <c r="A20" s="4" t="s">
        <v>24</v>
      </c>
      <c r="B20" s="18">
        <v>1</v>
      </c>
      <c r="C20" s="5">
        <f t="shared" si="0"/>
        <v>1</v>
      </c>
    </row>
    <row r="21" spans="1:3" ht="12.75">
      <c r="A21" s="4" t="s">
        <v>25</v>
      </c>
      <c r="B21" s="18">
        <v>1</v>
      </c>
      <c r="C21" s="5">
        <f t="shared" si="0"/>
        <v>1</v>
      </c>
    </row>
    <row r="22" spans="1:3" ht="12.75">
      <c r="A22" s="4" t="s">
        <v>26</v>
      </c>
      <c r="B22" s="18">
        <v>1.5</v>
      </c>
      <c r="C22" s="5">
        <f t="shared" si="0"/>
        <v>1.5</v>
      </c>
    </row>
    <row r="23" spans="1:3" ht="12.75">
      <c r="A23" s="4" t="s">
        <v>31</v>
      </c>
      <c r="B23" s="18">
        <v>0</v>
      </c>
      <c r="C23" s="5">
        <f t="shared" si="0"/>
        <v>0</v>
      </c>
    </row>
    <row r="24" spans="1:3" ht="12.75">
      <c r="A24" s="4" t="s">
        <v>27</v>
      </c>
      <c r="B24" s="18">
        <v>0</v>
      </c>
      <c r="C24" s="5">
        <f t="shared" si="0"/>
        <v>0</v>
      </c>
    </row>
    <row r="25" spans="1:3" ht="12.75">
      <c r="A25" s="4" t="s">
        <v>30</v>
      </c>
      <c r="B25" s="18">
        <v>1</v>
      </c>
      <c r="C25" s="5">
        <f t="shared" si="0"/>
        <v>1</v>
      </c>
    </row>
    <row r="26" spans="1:3" ht="12.75">
      <c r="A26" s="14" t="s">
        <v>29</v>
      </c>
      <c r="B26" s="16"/>
      <c r="C26" s="5"/>
    </row>
    <row r="27" spans="1:3" ht="12.75">
      <c r="A27" s="4" t="s">
        <v>14</v>
      </c>
      <c r="B27" s="18">
        <v>0</v>
      </c>
      <c r="C27" s="5">
        <f>B27</f>
        <v>0</v>
      </c>
    </row>
    <row r="28" spans="1:2" ht="12.75">
      <c r="A28" t="s">
        <v>7</v>
      </c>
      <c r="B28" s="18">
        <v>60</v>
      </c>
    </row>
    <row r="29" spans="1:2" ht="12.75">
      <c r="A29" t="s">
        <v>8</v>
      </c>
      <c r="B29" s="21">
        <v>2</v>
      </c>
    </row>
    <row r="30" spans="1:2" ht="12.75">
      <c r="A30" t="s">
        <v>9</v>
      </c>
      <c r="B30" s="21">
        <v>45</v>
      </c>
    </row>
    <row r="31" spans="1:3" ht="12.75">
      <c r="A31" t="s">
        <v>10</v>
      </c>
      <c r="B31" s="4" t="s">
        <v>15</v>
      </c>
      <c r="C31" s="5">
        <f>(B28/2000*B29*B30)</f>
        <v>2.6999999999999997</v>
      </c>
    </row>
    <row r="32" spans="1:2" ht="12.75">
      <c r="A32" s="4" t="s">
        <v>11</v>
      </c>
      <c r="B32" s="18">
        <v>155</v>
      </c>
    </row>
    <row r="33" spans="1:2" ht="12.75">
      <c r="A33" t="s">
        <v>12</v>
      </c>
      <c r="B33" s="21">
        <v>12</v>
      </c>
    </row>
    <row r="34" spans="1:2" ht="12.75">
      <c r="A34" s="4" t="s">
        <v>32</v>
      </c>
      <c r="B34" s="21">
        <v>45</v>
      </c>
    </row>
    <row r="35" spans="1:3" ht="13.5" thickBot="1">
      <c r="A35" s="15" t="s">
        <v>13</v>
      </c>
      <c r="B35" s="15" t="s">
        <v>15</v>
      </c>
      <c r="C35" s="7">
        <f>(B32/2000*B33*B34)</f>
        <v>41.849999999999994</v>
      </c>
    </row>
    <row r="36" spans="2:3" ht="12.75">
      <c r="B36" s="2" t="s">
        <v>17</v>
      </c>
      <c r="C36" s="16">
        <f>SUM(C13:C35)</f>
        <v>67.19357281396483</v>
      </c>
    </row>
    <row r="38" spans="1:3" ht="15.75">
      <c r="A38" s="1" t="s">
        <v>18</v>
      </c>
      <c r="B38" s="1"/>
      <c r="C38" s="2"/>
    </row>
    <row r="39" spans="1:2" ht="12.75">
      <c r="A39" t="s">
        <v>19</v>
      </c>
      <c r="B39" s="18">
        <v>60</v>
      </c>
    </row>
    <row r="40" spans="1:2" ht="12.75">
      <c r="A40" t="s">
        <v>45</v>
      </c>
      <c r="B40" s="18">
        <v>95</v>
      </c>
    </row>
    <row r="41" spans="2:5" ht="12.75">
      <c r="B41" s="19"/>
      <c r="C41" s="26" t="s">
        <v>34</v>
      </c>
      <c r="D41" s="26" t="s">
        <v>35</v>
      </c>
      <c r="E41" s="26" t="s">
        <v>36</v>
      </c>
    </row>
    <row r="42" spans="1:5" ht="12.75">
      <c r="A42" t="s">
        <v>33</v>
      </c>
      <c r="B42" s="19"/>
      <c r="C42" s="21">
        <v>1.75</v>
      </c>
      <c r="D42" s="29">
        <v>2</v>
      </c>
      <c r="E42" s="21">
        <v>2.25</v>
      </c>
    </row>
    <row r="43" spans="1:5" ht="12.75">
      <c r="A43" t="s">
        <v>38</v>
      </c>
      <c r="B43" s="19"/>
      <c r="C43" s="23">
        <f>B7+(C42*B9)</f>
        <v>563.75</v>
      </c>
      <c r="D43" s="23">
        <f>B7+(D42*B9)</f>
        <v>575</v>
      </c>
      <c r="E43" s="23">
        <f>B7+(E42*B9)</f>
        <v>586.25</v>
      </c>
    </row>
    <row r="44" spans="1:5" ht="12.75">
      <c r="A44" t="s">
        <v>47</v>
      </c>
      <c r="B44" s="20">
        <v>0</v>
      </c>
      <c r="C44" s="2"/>
      <c r="D44" s="2"/>
      <c r="E44" s="2"/>
    </row>
    <row r="45" spans="1:5" ht="12.75">
      <c r="A45" t="s">
        <v>39</v>
      </c>
      <c r="C45" s="23">
        <f>C43*(1-$B44)</f>
        <v>563.75</v>
      </c>
      <c r="D45" s="23">
        <f>D43*(1-$B44)</f>
        <v>575</v>
      </c>
      <c r="E45" s="23">
        <f>E43*(1-$B44)</f>
        <v>586.25</v>
      </c>
    </row>
    <row r="46" spans="1:5" ht="12.75">
      <c r="A46" t="s">
        <v>40</v>
      </c>
      <c r="C46" s="16">
        <f>C47/C45*100</f>
        <v>95.69844789356985</v>
      </c>
      <c r="D46" s="16">
        <f>B40</f>
        <v>95</v>
      </c>
      <c r="E46" s="16">
        <f>E47/E45*100</f>
        <v>94.32835820895522</v>
      </c>
    </row>
    <row r="47" spans="1:5" ht="12.75">
      <c r="A47" s="4" t="s">
        <v>41</v>
      </c>
      <c r="C47" s="16">
        <f>(D47-((D45-C45)*(B39/100)))</f>
        <v>539.5</v>
      </c>
      <c r="D47" s="16">
        <f>(D45*B40/100)</f>
        <v>546.25</v>
      </c>
      <c r="E47" s="16">
        <f>(D47+((E45-D45)*(B39/100)))</f>
        <v>553</v>
      </c>
    </row>
    <row r="48" spans="1:5" ht="12.75">
      <c r="A48" t="s">
        <v>42</v>
      </c>
      <c r="C48" s="16">
        <f>E8+C36</f>
        <v>527.9435728139648</v>
      </c>
      <c r="D48" s="16">
        <f>E8+C36</f>
        <v>527.9435728139648</v>
      </c>
      <c r="E48" s="16">
        <f>E8+C36</f>
        <v>527.9435728139648</v>
      </c>
    </row>
    <row r="49" spans="1:5" ht="12.75">
      <c r="A49" t="s">
        <v>43</v>
      </c>
      <c r="C49" s="16">
        <f>C48/C45*100</f>
        <v>93.64852732841948</v>
      </c>
      <c r="D49" s="16">
        <f>D48/D45*100</f>
        <v>91.81627353286345</v>
      </c>
      <c r="E49" s="16">
        <f>E48/E45*100</f>
        <v>90.05434077850147</v>
      </c>
    </row>
    <row r="50" spans="1:5" ht="12.75">
      <c r="A50" t="s">
        <v>44</v>
      </c>
      <c r="C50" s="16">
        <f>C47-C48</f>
        <v>11.556427186035194</v>
      </c>
      <c r="D50" s="16">
        <f>D47-D48</f>
        <v>18.306427186035194</v>
      </c>
      <c r="E50" s="16">
        <f>E47-E48</f>
        <v>25.056427186035194</v>
      </c>
    </row>
    <row r="52" ht="12.75">
      <c r="A52" s="27" t="s">
        <v>46</v>
      </c>
    </row>
    <row r="53" ht="12.75">
      <c r="A53" s="27" t="s">
        <v>48</v>
      </c>
    </row>
  </sheetData>
  <sheetProtection password="C032" sheet="1" objects="1" scenarios="1"/>
  <printOptions/>
  <pageMargins left="0.75" right="0.75" top="1" bottom="1" header="0.5" footer="0.5"/>
  <pageSetup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</dc:creator>
  <cp:keywords/>
  <dc:description/>
  <cp:lastModifiedBy>Don Gill</cp:lastModifiedBy>
  <cp:lastPrinted>2001-05-14T18:14:51Z</cp:lastPrinted>
  <dcterms:created xsi:type="dcterms:W3CDTF">2000-12-27T18:09:47Z</dcterms:created>
  <dcterms:modified xsi:type="dcterms:W3CDTF">2002-08-26T14:22:49Z</dcterms:modified>
  <cp:category/>
  <cp:version/>
  <cp:contentType/>
  <cp:contentStatus/>
</cp:coreProperties>
</file>